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ΕΥΗ\Desktop\CLLD\"/>
    </mc:Choice>
  </mc:AlternateContent>
  <bookViews>
    <workbookView xWindow="0" yWindow="0" windowWidth="28800" windowHeight="11835"/>
  </bookViews>
  <sheets>
    <sheet name="ΠΙΝΑΚΑΣ 1" sheetId="3" r:id="rId1"/>
    <sheet name="εξαιρούμενες περιοχές" sheetId="4" r:id="rId2"/>
  </sheets>
  <calcPr calcId="152511"/>
</workbook>
</file>

<file path=xl/calcChain.xml><?xml version="1.0" encoding="utf-8"?>
<calcChain xmlns="http://schemas.openxmlformats.org/spreadsheetml/2006/main">
  <c r="I418" i="3" l="1"/>
  <c r="J407" i="3"/>
  <c r="J418" i="3" s="1"/>
  <c r="J404" i="3"/>
  <c r="I404" i="3"/>
  <c r="J392" i="3"/>
  <c r="I392" i="3"/>
  <c r="J371" i="3"/>
  <c r="I371" i="3"/>
  <c r="J343" i="3"/>
  <c r="I343" i="3"/>
  <c r="I330" i="3"/>
  <c r="J330" i="3"/>
  <c r="I419" i="3" l="1"/>
  <c r="J419" i="3"/>
  <c r="J372" i="3"/>
  <c r="I372" i="3"/>
  <c r="I317" i="3" l="1"/>
  <c r="J301" i="3"/>
  <c r="J317" i="3" s="1"/>
  <c r="J296" i="3"/>
  <c r="I296" i="3"/>
  <c r="I288" i="3" l="1"/>
  <c r="J285" i="3"/>
  <c r="J279" i="3"/>
  <c r="I277" i="3"/>
  <c r="J273" i="3"/>
  <c r="J268" i="3"/>
  <c r="J264" i="3"/>
  <c r="I262" i="3"/>
  <c r="J258" i="3"/>
  <c r="J256" i="3"/>
  <c r="I253" i="3"/>
  <c r="J248" i="3"/>
  <c r="J253" i="3" s="1"/>
  <c r="J288" i="3" l="1"/>
  <c r="J262" i="3"/>
  <c r="I297" i="3"/>
  <c r="J277" i="3"/>
  <c r="J297" i="3" l="1"/>
  <c r="J243" i="3"/>
  <c r="I243" i="3"/>
  <c r="J234" i="3"/>
  <c r="I234" i="3"/>
  <c r="J220" i="3"/>
  <c r="I220" i="3"/>
  <c r="J215" i="3"/>
  <c r="I215" i="3"/>
  <c r="J207" i="3"/>
  <c r="I207" i="3"/>
  <c r="J198" i="3"/>
  <c r="I198" i="3"/>
  <c r="J189" i="3"/>
  <c r="I189" i="3"/>
  <c r="J174" i="3"/>
  <c r="I174" i="3"/>
  <c r="J141" i="3"/>
  <c r="I141" i="3"/>
  <c r="J127" i="3"/>
  <c r="I127" i="3"/>
  <c r="J111" i="3"/>
  <c r="I111" i="3"/>
  <c r="J104" i="3"/>
  <c r="I104" i="3"/>
  <c r="J100" i="3"/>
  <c r="I100" i="3"/>
  <c r="J89" i="3"/>
  <c r="I89" i="3"/>
  <c r="J78" i="3"/>
  <c r="I78" i="3"/>
  <c r="J59" i="3"/>
  <c r="I59" i="3"/>
  <c r="J50" i="3"/>
  <c r="I50" i="3"/>
  <c r="I244" i="3" l="1"/>
  <c r="I420" i="3" s="1"/>
  <c r="J175" i="3"/>
  <c r="I221" i="3"/>
  <c r="J128" i="3"/>
  <c r="J221" i="3"/>
  <c r="J244" i="3"/>
  <c r="J420" i="3" s="1"/>
  <c r="I128" i="3"/>
  <c r="I175" i="3"/>
  <c r="I222" i="3" l="1"/>
  <c r="J222" i="3"/>
  <c r="J37" i="3"/>
  <c r="I37" i="3"/>
  <c r="J28" i="3"/>
  <c r="I28" i="3"/>
  <c r="J18" i="3"/>
  <c r="I18" i="3"/>
  <c r="J12" i="3"/>
  <c r="I12" i="3"/>
  <c r="I38" i="3" l="1"/>
  <c r="I39" i="3" s="1"/>
  <c r="I421" i="3" s="1"/>
  <c r="J38" i="3"/>
  <c r="J39" i="3" s="1"/>
  <c r="J421" i="3" s="1"/>
</calcChain>
</file>

<file path=xl/sharedStrings.xml><?xml version="1.0" encoding="utf-8"?>
<sst xmlns="http://schemas.openxmlformats.org/spreadsheetml/2006/main" count="1181" uniqueCount="816">
  <si>
    <t>Λυρκείας</t>
  </si>
  <si>
    <t>Ορεινή</t>
  </si>
  <si>
    <t>Γυμνού</t>
  </si>
  <si>
    <t>Καπαρελίου</t>
  </si>
  <si>
    <t>Καρυάς</t>
  </si>
  <si>
    <t>Νεοχωρίου</t>
  </si>
  <si>
    <t>Στέρνας</t>
  </si>
  <si>
    <t>Φρεγκαίνης</t>
  </si>
  <si>
    <t>Κεφαλόβρυσου</t>
  </si>
  <si>
    <t>Αλέας</t>
  </si>
  <si>
    <t>Φρουσιούνας</t>
  </si>
  <si>
    <t>Αγ. Νικολάου</t>
  </si>
  <si>
    <t>Σκοτεινής</t>
  </si>
  <si>
    <t>Σχινοχώρι</t>
  </si>
  <si>
    <t>Μειονεκτική</t>
  </si>
  <si>
    <t>Μαλαντρενίου</t>
  </si>
  <si>
    <t>Βρουστίου</t>
  </si>
  <si>
    <t>Κουτσοποδίου</t>
  </si>
  <si>
    <t>Πεδινή</t>
  </si>
  <si>
    <t>Μυκηνών</t>
  </si>
  <si>
    <t>Μοναστηρακίου</t>
  </si>
  <si>
    <t>Μπόρσα</t>
  </si>
  <si>
    <t>Φιχτίου</t>
  </si>
  <si>
    <t>Βυτίνης</t>
  </si>
  <si>
    <t>Ελάτης</t>
  </si>
  <si>
    <t>Καμενίτσας</t>
  </si>
  <si>
    <t>Λάστας</t>
  </si>
  <si>
    <t>Μαγουλιάνων</t>
  </si>
  <si>
    <t>Νυμφασίας</t>
  </si>
  <si>
    <t>Πυργακίου</t>
  </si>
  <si>
    <t>Καρυταίνης</t>
  </si>
  <si>
    <t>Ατσιχόλου</t>
  </si>
  <si>
    <t>Κατσίμπαλη</t>
  </si>
  <si>
    <t>Κουρουνίου</t>
  </si>
  <si>
    <t>Κυπαρισσίων</t>
  </si>
  <si>
    <t>Κωτυλίου</t>
  </si>
  <si>
    <t>Μαυριών</t>
  </si>
  <si>
    <t>Σαρακινίου</t>
  </si>
  <si>
    <t>Ζώνης</t>
  </si>
  <si>
    <t>Δημητσάνας</t>
  </si>
  <si>
    <t>Ζατούνης</t>
  </si>
  <si>
    <t>Ζιγοβιστίου</t>
  </si>
  <si>
    <t>Μελισσόπετρας</t>
  </si>
  <si>
    <t>Παναγίας</t>
  </si>
  <si>
    <t>Ράδου</t>
  </si>
  <si>
    <t>Ριζοσπηλιάς</t>
  </si>
  <si>
    <t>Βλαχέρνας</t>
  </si>
  <si>
    <t>Δάρα</t>
  </si>
  <si>
    <t>Κανδήλας</t>
  </si>
  <si>
    <t>Καρδαρά</t>
  </si>
  <si>
    <t>Κώμης</t>
  </si>
  <si>
    <t>Λίμνης</t>
  </si>
  <si>
    <t>Ορχομενού</t>
  </si>
  <si>
    <t>Παλαιόπυργου</t>
  </si>
  <si>
    <t>Παναγίτσας</t>
  </si>
  <si>
    <t>Χωτούσας</t>
  </si>
  <si>
    <t>Νεστάνης</t>
  </si>
  <si>
    <t>Αρτεμισίου</t>
  </si>
  <si>
    <t>Κάψα</t>
  </si>
  <si>
    <t>Λουκά</t>
  </si>
  <si>
    <t>Πικέρνη</t>
  </si>
  <si>
    <t>Σάγκα</t>
  </si>
  <si>
    <t>Σιμιάδων</t>
  </si>
  <si>
    <t>Στεμνίτσας</t>
  </si>
  <si>
    <t>Ελληνικού</t>
  </si>
  <si>
    <t>Παλαμαρίου</t>
  </si>
  <si>
    <t>Παύλιας</t>
  </si>
  <si>
    <t>Σύρνας</t>
  </si>
  <si>
    <t>Αλωνίσταινας</t>
  </si>
  <si>
    <t>Πιάνας</t>
  </si>
  <si>
    <t>Ροεινού</t>
  </si>
  <si>
    <t>Χρυσοβιτσίου</t>
  </si>
  <si>
    <t>Τσελεπάκου</t>
  </si>
  <si>
    <t>Μαινάλου</t>
  </si>
  <si>
    <t>Σιλίμνης</t>
  </si>
  <si>
    <t>Στενού</t>
  </si>
  <si>
    <t>Αγιωργίτικων</t>
  </si>
  <si>
    <t>Ελαιοχωρίου</t>
  </si>
  <si>
    <t>Ζευγολατειού</t>
  </si>
  <si>
    <t>Νεοχωρίου Μαντινείας</t>
  </si>
  <si>
    <t>Παρθενίου</t>
  </si>
  <si>
    <t>Αγίου Κωνσταντίνου</t>
  </si>
  <si>
    <t>Καράτουλα</t>
  </si>
  <si>
    <t>Βάγγου</t>
  </si>
  <si>
    <t>Λυκοχίων</t>
  </si>
  <si>
    <t>Νέας Εκκλησούλας</t>
  </si>
  <si>
    <t>Τρίλοφου</t>
  </si>
  <si>
    <t>Άνω Καρυές</t>
  </si>
  <si>
    <t>Λύκαιου</t>
  </si>
  <si>
    <t>Ίσαρη</t>
  </si>
  <si>
    <t>Βάστα</t>
  </si>
  <si>
    <t>Μεγαλόπολης</t>
  </si>
  <si>
    <t>Ανθοχωρίου</t>
  </si>
  <si>
    <t>Γέφυρας</t>
  </si>
  <si>
    <t>Θωκνίας</t>
  </si>
  <si>
    <t>Μακρυσίου</t>
  </si>
  <si>
    <t>Μαραθούσης</t>
  </si>
  <si>
    <t>Νεοχωρίου Λυκόσουρας</t>
  </si>
  <si>
    <t>Παραδεισίων</t>
  </si>
  <si>
    <t>Περιβολιών</t>
  </si>
  <si>
    <t>Πλάκας</t>
  </si>
  <si>
    <t>Ραψομάτη</t>
  </si>
  <si>
    <t>Σουλίου</t>
  </si>
  <si>
    <t>Τριπόταμου</t>
  </si>
  <si>
    <t>Χωρέμη</t>
  </si>
  <si>
    <t>Ισώματος Καρυών</t>
  </si>
  <si>
    <t>Καστανοχωρίου</t>
  </si>
  <si>
    <t>Λυκόσουρας</t>
  </si>
  <si>
    <t>Μαλλωτών</t>
  </si>
  <si>
    <t>Σούλου</t>
  </si>
  <si>
    <t>Χιράδων</t>
  </si>
  <si>
    <t>Χρανών</t>
  </si>
  <si>
    <t>Κάτω Καρυές</t>
  </si>
  <si>
    <t>Δερβενίου</t>
  </si>
  <si>
    <t>Ευρωστίνης-Ροζενών</t>
  </si>
  <si>
    <t>Χελυδορέου</t>
  </si>
  <si>
    <t>Καλλιθέας</t>
  </si>
  <si>
    <t>Πύργου</t>
  </si>
  <si>
    <t>Σαραντάπηχου</t>
  </si>
  <si>
    <t>Λυγίας</t>
  </si>
  <si>
    <t>Λυκοποριάς</t>
  </si>
  <si>
    <t>Στομίου</t>
  </si>
  <si>
    <t>Νεμέας</t>
  </si>
  <si>
    <t>Αηδονίων</t>
  </si>
  <si>
    <t>Αρχ. Νεμέας</t>
  </si>
  <si>
    <t>Αρχ. Κλεωνές</t>
  </si>
  <si>
    <t>Γαλατά</t>
  </si>
  <si>
    <t>Δάφνης</t>
  </si>
  <si>
    <t>Καστρακίου</t>
  </si>
  <si>
    <t>Λεοντίου</t>
  </si>
  <si>
    <t>Πετρίου</t>
  </si>
  <si>
    <t>Κουτσίου</t>
  </si>
  <si>
    <t>Κλημεντίου</t>
  </si>
  <si>
    <t>Βελίνης</t>
  </si>
  <si>
    <t>Κρυονερίου</t>
  </si>
  <si>
    <t>Γονούσας</t>
  </si>
  <si>
    <t>Τιτάνης</t>
  </si>
  <si>
    <t>Παραδεισίου</t>
  </si>
  <si>
    <t>Μποζικά</t>
  </si>
  <si>
    <t>Λαλιώτου</t>
  </si>
  <si>
    <t>Μικρού Βάλτου</t>
  </si>
  <si>
    <t>Μεγάλου Βάλτου</t>
  </si>
  <si>
    <t>Διμηνιού</t>
  </si>
  <si>
    <t>Κάτω Διμηνιού</t>
  </si>
  <si>
    <t>Μουλκίου</t>
  </si>
  <si>
    <t>Πασίου</t>
  </si>
  <si>
    <t xml:space="preserve">Βέλου </t>
  </si>
  <si>
    <t>Ελληνοχωρίου</t>
  </si>
  <si>
    <t>Κοκκωνίου</t>
  </si>
  <si>
    <t>Κρηνών</t>
  </si>
  <si>
    <t>Νεράντζης</t>
  </si>
  <si>
    <t>Πουλλίτσης</t>
  </si>
  <si>
    <t>Στιμάγκας</t>
  </si>
  <si>
    <t>Ταρσινών</t>
  </si>
  <si>
    <t>Βοχαϊκού</t>
  </si>
  <si>
    <t>Βραχατίου</t>
  </si>
  <si>
    <t>Ευαγγελιστρίας</t>
  </si>
  <si>
    <t>Μπολατίου</t>
  </si>
  <si>
    <t>Σουληναρίου</t>
  </si>
  <si>
    <t>Χαλκείου</t>
  </si>
  <si>
    <t>Περιγιαλίου</t>
  </si>
  <si>
    <t xml:space="preserve">Κάτω Άσσου </t>
  </si>
  <si>
    <t>Λεχαίου</t>
  </si>
  <si>
    <t>Αρχαίας Κορίνθου</t>
  </si>
  <si>
    <t>Σολομού</t>
  </si>
  <si>
    <t>Αγίων Θεοδώρων</t>
  </si>
  <si>
    <t>Ισθμίας</t>
  </si>
  <si>
    <t>Πισίων</t>
  </si>
  <si>
    <t>Ξυλοκάστρου</t>
  </si>
  <si>
    <t>Καμαρίου</t>
  </si>
  <si>
    <t>Κάτω Λουτρού</t>
  </si>
  <si>
    <t>Μελισσίου</t>
  </si>
  <si>
    <t>Ρίζης</t>
  </si>
  <si>
    <t>Συκέας</t>
  </si>
  <si>
    <t>Πιτσών</t>
  </si>
  <si>
    <t>ΔΕ Λυρκείας</t>
  </si>
  <si>
    <t>ΔΕ Αλέας</t>
  </si>
  <si>
    <t>Κεφαλαρίου</t>
  </si>
  <si>
    <t>ΔΕ Κουτσοποδίου</t>
  </si>
  <si>
    <t>ΔΕ Μυκηναίων</t>
  </si>
  <si>
    <t>Λιμνών</t>
  </si>
  <si>
    <t>Προσύμνης</t>
  </si>
  <si>
    <t>ΔΕ Βυτίνας</t>
  </si>
  <si>
    <t>ΔΕ Γόρτυνος</t>
  </si>
  <si>
    <t>ΔΕ Δημητσάνας</t>
  </si>
  <si>
    <t>ΔΕ Λεβιδίου</t>
  </si>
  <si>
    <t>ΔΕ Μαντίνειας</t>
  </si>
  <si>
    <t>ΔΕ Τρικολώνων</t>
  </si>
  <si>
    <t>ΔΕ Ηραίας</t>
  </si>
  <si>
    <t>ΔΕ Τροπαίων</t>
  </si>
  <si>
    <t>ΔΕ Κοντοβάζαινας</t>
  </si>
  <si>
    <t>ΔΕ Κλείτορος</t>
  </si>
  <si>
    <t>ΔΕ Φαλάνθου</t>
  </si>
  <si>
    <t>ΔΕ Κορυθίου</t>
  </si>
  <si>
    <t>ΔΕ Τριπόλεως</t>
  </si>
  <si>
    <t>ΔΕ Μεγαλόπολης</t>
  </si>
  <si>
    <t>ΔΕ Λαγκαδίων</t>
  </si>
  <si>
    <t>Αγίου Ιωάννου Αρχαίας Ηραίας</t>
  </si>
  <si>
    <t>Αραχόβης</t>
  </si>
  <si>
    <t>Κακουραίικων</t>
  </si>
  <si>
    <t>Κοκκινορράχης</t>
  </si>
  <si>
    <t>Κοκκορά</t>
  </si>
  <si>
    <t>Λιοδώρας</t>
  </si>
  <si>
    <t>Λουτρών Ηραίας</t>
  </si>
  <si>
    <t>Λυκούρεση</t>
  </si>
  <si>
    <t>Λυσσαρέας</t>
  </si>
  <si>
    <t>Όχθιας</t>
  </si>
  <si>
    <t>Παλούμπας</t>
  </si>
  <si>
    <t>Πυρρή</t>
  </si>
  <si>
    <t>Ράφτη</t>
  </si>
  <si>
    <t>Σαρακινίου Ηραίας</t>
  </si>
  <si>
    <t xml:space="preserve"> Σέρβου</t>
  </si>
  <si>
    <t>Χρυσοχωρίου</t>
  </si>
  <si>
    <t>Ψαρίου</t>
  </si>
  <si>
    <t>Βυζικίου</t>
  </si>
  <si>
    <t>Δόξης</t>
  </si>
  <si>
    <t>Καλλιανίου</t>
  </si>
  <si>
    <t>Λιβαδακίου</t>
  </si>
  <si>
    <t>Νεοχωρίου Γορτυνίας</t>
  </si>
  <si>
    <t>Περδικονερίου</t>
  </si>
  <si>
    <t>Ραχών</t>
  </si>
  <si>
    <t>Σπάθαρη</t>
  </si>
  <si>
    <t>Σταυροδρομίου</t>
  </si>
  <si>
    <t>Τριποταμιάς</t>
  </si>
  <si>
    <t>Τροπαίων</t>
  </si>
  <si>
    <t>Χώρας</t>
  </si>
  <si>
    <t>Βάχλιας</t>
  </si>
  <si>
    <t>Βελημαχίου</t>
  </si>
  <si>
    <t>Βιδιακίου</t>
  </si>
  <si>
    <t>Βούτση</t>
  </si>
  <si>
    <t>Δήμητρας</t>
  </si>
  <si>
    <t>Καρδαριτσίου</t>
  </si>
  <si>
    <t>Κοντοβαζαίνης</t>
  </si>
  <si>
    <t>Παραλογγών</t>
  </si>
  <si>
    <t>Αγριδίου</t>
  </si>
  <si>
    <t>Βαλτεσινίκου</t>
  </si>
  <si>
    <t>Δρακοβουνίου</t>
  </si>
  <si>
    <t>Θεοκτίστου</t>
  </si>
  <si>
    <t>Κερπινής</t>
  </si>
  <si>
    <t>Μυγδαλιάς</t>
  </si>
  <si>
    <t>Ξηροκαριταίνης</t>
  </si>
  <si>
    <t>Πουρναριάς</t>
  </si>
  <si>
    <t>Πρασίνου</t>
  </si>
  <si>
    <t>Λαγκαδίων</t>
  </si>
  <si>
    <t>Λευκοχωρίου</t>
  </si>
  <si>
    <t>Μάραθα (Βλαχοράπτη)</t>
  </si>
  <si>
    <t>ΔΕ ΕΥΡΩΣΤΙΝΗΣ</t>
  </si>
  <si>
    <t>Άνω Τρικάλων</t>
  </si>
  <si>
    <t>Γελινιατίκων</t>
  </si>
  <si>
    <t>Δένδρου</t>
  </si>
  <si>
    <t>Ζεμενού</t>
  </si>
  <si>
    <t>Θαλερού</t>
  </si>
  <si>
    <t>Θροφαρίου</t>
  </si>
  <si>
    <t>Κάτω Συνοικίας Τρικάλων</t>
  </si>
  <si>
    <t>Κορφιωτίσσης</t>
  </si>
  <si>
    <t>Λαγκαδαιίκων</t>
  </si>
  <si>
    <t>Μάννας</t>
  </si>
  <si>
    <t>Μέσης Συνοικίας Τρικάλων</t>
  </si>
  <si>
    <t>Νέων Βρυσουλών</t>
  </si>
  <si>
    <t>Ξανθοχωρίου</t>
  </si>
  <si>
    <t>Παναριτίου</t>
  </si>
  <si>
    <t>Πελλήνης</t>
  </si>
  <si>
    <t>Ρεθίου</t>
  </si>
  <si>
    <t>Σοφιανών</t>
  </si>
  <si>
    <t>Στυλίων</t>
  </si>
  <si>
    <t>ΔΕ ΞΥΛΟΚΑΣΤΡΟΥ</t>
  </si>
  <si>
    <t>Σικυώνος (Κιάτο)</t>
  </si>
  <si>
    <t>Σικυώνος (Σικυών)</t>
  </si>
  <si>
    <t>ΔΕ ΣΙΚΥΩΝΙΩΝ</t>
  </si>
  <si>
    <t>Ασπροκάμπου</t>
  </si>
  <si>
    <t>Δροσοπηγής</t>
  </si>
  <si>
    <t>Καισαρίου</t>
  </si>
  <si>
    <t>Καστανέας</t>
  </si>
  <si>
    <t>Κυλλήνης</t>
  </si>
  <si>
    <t>Λαύκας</t>
  </si>
  <si>
    <t>Στυμφαλίας</t>
  </si>
  <si>
    <t>ΔΕ ΣΤΥΜΦΑΛΙΑΣ</t>
  </si>
  <si>
    <t>ΔΕ ΦΕΝΕΟΥ</t>
  </si>
  <si>
    <t>Γκούρας</t>
  </si>
  <si>
    <t>Κάτω Ταρσού</t>
  </si>
  <si>
    <t>Ματίου</t>
  </si>
  <si>
    <t>Μεσινού</t>
  </si>
  <si>
    <t>Μοσιάς</t>
  </si>
  <si>
    <t>Πανοράματος</t>
  </si>
  <si>
    <t>ΔΕ Βέλου</t>
  </si>
  <si>
    <t>ΔΕ Βόχας</t>
  </si>
  <si>
    <t>ΔΕ Άσσου - Λεχαίου</t>
  </si>
  <si>
    <t>ΔΕ Κορίνθου</t>
  </si>
  <si>
    <t>Αγίου Ιωάννου</t>
  </si>
  <si>
    <t>ΔΕ Σαρωνικού</t>
  </si>
  <si>
    <t>Αγγελοκάστρου</t>
  </si>
  <si>
    <t>ΔΕ Σολυγείας</t>
  </si>
  <si>
    <t>Αγιονορίου</t>
  </si>
  <si>
    <t>Αγίου Βασιλείου</t>
  </si>
  <si>
    <t>Κλένιας</t>
  </si>
  <si>
    <t>Κουταλά</t>
  </si>
  <si>
    <t>Στεφανίου</t>
  </si>
  <si>
    <t>Χιλιομοδίου</t>
  </si>
  <si>
    <t>ΔΕ Τενέας</t>
  </si>
  <si>
    <t xml:space="preserve">ΔΕ Αγίων Θεοδώρων </t>
  </si>
  <si>
    <t>Καλλιάνων</t>
  </si>
  <si>
    <t xml:space="preserve"> Αετορράχης</t>
  </si>
  <si>
    <t>ΣΥΝΟΛΟ ΔΗΜΟΥ ΑΡΓΟΥΣ - ΜΥΚΗΝΩΝ</t>
  </si>
  <si>
    <t>ΣΥΝΟΛΟ ΔΗΜΟΥ ΓΟΡΤΥΝΙΑΣ</t>
  </si>
  <si>
    <t>ΣΥΝΟΛΟ ΔΗΜΟΥ ΤΡΙΠΟΛΗΣ</t>
  </si>
  <si>
    <t>ΣΥΝΟΛΟ ΔΗΜΟΥ ΞΥΛΟΚΑΣΤΡΟΥ - ΕΥΡΩΣΤΙΝΗΣ</t>
  </si>
  <si>
    <t>ΣΥΝΟΛΟ ΔΗΜΟΥ ΝΕΜΕΑΣ</t>
  </si>
  <si>
    <t>ΣΥΝΟΛΟ ΔΗΜΟΥ ΣΙΚΥΩΝΙΩΝ</t>
  </si>
  <si>
    <t>ΣΥΝΟΛΟ ΔΗΜΟΥ ΒΕΛΟΥ - ΒΟΧΑΣ</t>
  </si>
  <si>
    <t>ΣΥΝΟΛΟ ΔΗΜΟΥ ΚΟΡΙΝΘΙΩΝ</t>
  </si>
  <si>
    <t xml:space="preserve">ΣΥΝΟΛΟ ΔΗΜΟΥ ΛΟΥΤΡΑΚΙΟΥ - ΑΓΙΩΝ ΘΕΟΔΩΡΩΝ </t>
  </si>
  <si>
    <t>ΣΥΝΟΛΟ ΚΟΡΙΝΘΙΑΣ</t>
  </si>
  <si>
    <t>υποσύνολο ΔΕ Λυρκείας</t>
  </si>
  <si>
    <t>υποσύνολο ΔΕ Αλέας</t>
  </si>
  <si>
    <t>υποσύνολο ΔΕ Κουτσοποδίου</t>
  </si>
  <si>
    <t>υποσύνολο ΔΕ Μυκηναίων</t>
  </si>
  <si>
    <t>υποσύνολο ΔΕ Βυτίνας</t>
  </si>
  <si>
    <t>υποσύνολο ΔΕ Δημητσάνας</t>
  </si>
  <si>
    <t>υποσύνολο ΔΕ Τρικολώνων</t>
  </si>
  <si>
    <t>υποσύνολο ΔΕ Ηραίας</t>
  </si>
  <si>
    <t>υποσύνολο ΔΕ Τροπαίων</t>
  </si>
  <si>
    <t>υποσύνολο ΔΕ Κοντοβάζαινας</t>
  </si>
  <si>
    <t>υποσύνολο ΔΕ Κλείτορος</t>
  </si>
  <si>
    <t>υποσύνολο ΔΕ Λαγκαδίων</t>
  </si>
  <si>
    <t xml:space="preserve">Λεβιδίου </t>
  </si>
  <si>
    <t>υποσύνολο ΔΕ Λεβιδίου</t>
  </si>
  <si>
    <t>υποσύνολο ΔΕ Μαντίνειας</t>
  </si>
  <si>
    <t>υποσύνολο ΔΕ Φαλάνθου</t>
  </si>
  <si>
    <t>υποσύνολο ΔΕ Κορυθίου</t>
  </si>
  <si>
    <t>υποσύνολο ΔΕ Τριπόλεως</t>
  </si>
  <si>
    <t>υποσύνολο ΔΕ Μεγαλόπολης</t>
  </si>
  <si>
    <t>υποσύνολο ΔΕ Γόρτυνος</t>
  </si>
  <si>
    <t>υποσύνολο ΔΕ ΕΥΡΩΣΤΙΝΗΣ</t>
  </si>
  <si>
    <t>υποσύνολο ΔΕ ΞΥΛΟΚΑΣΤΡΟΥ</t>
  </si>
  <si>
    <t>υποσύνολο ΔΕ ΣΙΚΥΩΝΙΩΝ</t>
  </si>
  <si>
    <t>υποσύνολο ΔΕ ΣΤΥΜΦΑΛΙΑΣ</t>
  </si>
  <si>
    <t>υποσύνολο ΔΕ ΦΕΝΕΟΥ</t>
  </si>
  <si>
    <t>υποσύνολο ΔΕ Βέλου</t>
  </si>
  <si>
    <t>υποσύνολο ΔΕ Βόχας</t>
  </si>
  <si>
    <t>υποσύνολο ΔΕ Άσσου - Λεχαίου</t>
  </si>
  <si>
    <t>υποσύνολο ΔΕ Κορίνθου</t>
  </si>
  <si>
    <t>υποσύνολο ΔΕ Σαρωνικού</t>
  </si>
  <si>
    <t>υποσύνολο ΔΕ Σολυγείας</t>
  </si>
  <si>
    <t>υποσύνολο ΔΕ Τενέας</t>
  </si>
  <si>
    <t>ΔΕ Λουτρακίου - Περαχώρας</t>
  </si>
  <si>
    <t>Νέου Ηραίου (Χώνικα)</t>
  </si>
  <si>
    <t>ΣΥΝΟΛΟ ΔΗΜΟΥ ΜΕΓΑΛΟΠΟΛΗΣ</t>
  </si>
  <si>
    <t xml:space="preserve">ΣΥΝΟΛΟ ΠΕΡΙΟΧΗΣ ΠΑΡΕΜΒΑΣΗΣ  </t>
  </si>
  <si>
    <t>Ψ-ΔΕ Νεμέας</t>
  </si>
  <si>
    <t>Αρχαία Φενεός,η</t>
  </si>
  <si>
    <t>Βίλια,τα</t>
  </si>
  <si>
    <t>Λούζιον,το</t>
  </si>
  <si>
    <t xml:space="preserve">Φενεού </t>
  </si>
  <si>
    <t>42010401</t>
  </si>
  <si>
    <t>4201040103</t>
  </si>
  <si>
    <t>4201040105</t>
  </si>
  <si>
    <t>4201040101</t>
  </si>
  <si>
    <t>4201040106</t>
  </si>
  <si>
    <t>410202</t>
  </si>
  <si>
    <t>41020201</t>
  </si>
  <si>
    <t>41020202</t>
  </si>
  <si>
    <t>41020203</t>
  </si>
  <si>
    <t>41020204</t>
  </si>
  <si>
    <t>410204</t>
  </si>
  <si>
    <t>41020401</t>
  </si>
  <si>
    <t>41020402</t>
  </si>
  <si>
    <t>41020403</t>
  </si>
  <si>
    <t>41020404</t>
  </si>
  <si>
    <t>ΠΕΡΙΦΕΡΕΙΑΚΗ ΕΝΟΤΗΤΑ</t>
  </si>
  <si>
    <t>ΔΗΜΟΣ</t>
  </si>
  <si>
    <t xml:space="preserve">Χαρακτηρισμός Περιοχής </t>
  </si>
  <si>
    <t>Έκταση (km 2)</t>
  </si>
  <si>
    <t>Πληθυσμός (στοιχεία 2011-μόνιμος πληθυσμός)</t>
  </si>
  <si>
    <t>ΑΡΓΟΥΣ-ΜΥΚΗΝΩΝ</t>
  </si>
  <si>
    <t>410206</t>
  </si>
  <si>
    <t>41020601</t>
  </si>
  <si>
    <t>41020602</t>
  </si>
  <si>
    <t>41020603</t>
  </si>
  <si>
    <t>41020604</t>
  </si>
  <si>
    <t>41020605</t>
  </si>
  <si>
    <t>41020606</t>
  </si>
  <si>
    <t>41020607</t>
  </si>
  <si>
    <t>41020608</t>
  </si>
  <si>
    <t>410207</t>
  </si>
  <si>
    <t>41020701</t>
  </si>
  <si>
    <t>41020702</t>
  </si>
  <si>
    <t>41020703</t>
  </si>
  <si>
    <t>41020704</t>
  </si>
  <si>
    <t>41020705</t>
  </si>
  <si>
    <t>41020706</t>
  </si>
  <si>
    <t>41020707</t>
  </si>
  <si>
    <t>LEADER ΠΑΑ 2014-2020</t>
  </si>
  <si>
    <t xml:space="preserve">ΑΡΚΑΔΙΑΣ </t>
  </si>
  <si>
    <t>ΑΡΓΟΛΙΔΑΣ</t>
  </si>
  <si>
    <t>400302</t>
  </si>
  <si>
    <t>40030201</t>
  </si>
  <si>
    <t>40030202</t>
  </si>
  <si>
    <t>40030203</t>
  </si>
  <si>
    <t>40030204</t>
  </si>
  <si>
    <t>40030205</t>
  </si>
  <si>
    <t>40030206</t>
  </si>
  <si>
    <t>40030207</t>
  </si>
  <si>
    <t>400301</t>
  </si>
  <si>
    <t>40030101</t>
  </si>
  <si>
    <t>40030102</t>
  </si>
  <si>
    <t>40030103</t>
  </si>
  <si>
    <t>40030104</t>
  </si>
  <si>
    <t>40030105</t>
  </si>
  <si>
    <t>40030106</t>
  </si>
  <si>
    <t>40030107</t>
  </si>
  <si>
    <t>400303</t>
  </si>
  <si>
    <t>40030301</t>
  </si>
  <si>
    <t>40030302</t>
  </si>
  <si>
    <t>40030303</t>
  </si>
  <si>
    <t>40030304</t>
  </si>
  <si>
    <t>40030305</t>
  </si>
  <si>
    <t>40030306</t>
  </si>
  <si>
    <t>40030307</t>
  </si>
  <si>
    <t>40030308</t>
  </si>
  <si>
    <t>40030309</t>
  </si>
  <si>
    <t>40030310</t>
  </si>
  <si>
    <t>40030311</t>
  </si>
  <si>
    <t>40030312</t>
  </si>
  <si>
    <t>40030313</t>
  </si>
  <si>
    <t>40030314</t>
  </si>
  <si>
    <t>40030315</t>
  </si>
  <si>
    <t>40030316</t>
  </si>
  <si>
    <t>40030317</t>
  </si>
  <si>
    <t>400304</t>
  </si>
  <si>
    <t>40030401</t>
  </si>
  <si>
    <t>40030402</t>
  </si>
  <si>
    <t>40030403</t>
  </si>
  <si>
    <t>40030404</t>
  </si>
  <si>
    <t>40030405</t>
  </si>
  <si>
    <t>40030406</t>
  </si>
  <si>
    <t>40030407</t>
  </si>
  <si>
    <t>40030408</t>
  </si>
  <si>
    <t>40030409</t>
  </si>
  <si>
    <t>400305</t>
  </si>
  <si>
    <t>40030501</t>
  </si>
  <si>
    <t>40030502</t>
  </si>
  <si>
    <t>40030503</t>
  </si>
  <si>
    <t>40030504</t>
  </si>
  <si>
    <t>40030505</t>
  </si>
  <si>
    <t>40030506</t>
  </si>
  <si>
    <t>40030507</t>
  </si>
  <si>
    <t>40030508</t>
  </si>
  <si>
    <t>40030509</t>
  </si>
  <si>
    <t>400306</t>
  </si>
  <si>
    <t>40030601</t>
  </si>
  <si>
    <t>40030602</t>
  </si>
  <si>
    <t>400307</t>
  </si>
  <si>
    <t>40030701</t>
  </si>
  <si>
    <t>40030702</t>
  </si>
  <si>
    <t>40030703</t>
  </si>
  <si>
    <t>40030704</t>
  </si>
  <si>
    <t>40030705</t>
  </si>
  <si>
    <t>400308</t>
  </si>
  <si>
    <t>40030801</t>
  </si>
  <si>
    <t>40030802</t>
  </si>
  <si>
    <t>40030803</t>
  </si>
  <si>
    <t>40030804</t>
  </si>
  <si>
    <t>40030805</t>
  </si>
  <si>
    <t>40030806</t>
  </si>
  <si>
    <t>40030807</t>
  </si>
  <si>
    <t>40030808</t>
  </si>
  <si>
    <t>40030809</t>
  </si>
  <si>
    <t>40030810</t>
  </si>
  <si>
    <t>40030811</t>
  </si>
  <si>
    <t>40030812</t>
  </si>
  <si>
    <t>40030813</t>
  </si>
  <si>
    <t>40030814</t>
  </si>
  <si>
    <t xml:space="preserve"> ΓΟΡΤΥΝΙΑΣ</t>
  </si>
  <si>
    <t>ΣΥΝΟΛΟ Π.Ε ΑΡΓΟΛΙΔΑΣ</t>
  </si>
  <si>
    <t>ΜΕΓΑΛΟΠΟΛΗΣ</t>
  </si>
  <si>
    <t>400402</t>
  </si>
  <si>
    <t>40040201</t>
  </si>
  <si>
    <t>40040202</t>
  </si>
  <si>
    <t>40040203</t>
  </si>
  <si>
    <t>40040204</t>
  </si>
  <si>
    <t>40040205</t>
  </si>
  <si>
    <t>40040206</t>
  </si>
  <si>
    <t>40040207</t>
  </si>
  <si>
    <t>40040208</t>
  </si>
  <si>
    <t>40040209</t>
  </si>
  <si>
    <t>40040210</t>
  </si>
  <si>
    <t>400401</t>
  </si>
  <si>
    <t>40040101</t>
  </si>
  <si>
    <t>40040102</t>
  </si>
  <si>
    <t>40040103</t>
  </si>
  <si>
    <t>40040104</t>
  </si>
  <si>
    <t>40040105</t>
  </si>
  <si>
    <t>40040106</t>
  </si>
  <si>
    <t>40040107</t>
  </si>
  <si>
    <t>40040108</t>
  </si>
  <si>
    <t>40040109</t>
  </si>
  <si>
    <t>40040110</t>
  </si>
  <si>
    <t>40040111</t>
  </si>
  <si>
    <t>40040112</t>
  </si>
  <si>
    <t>40040113</t>
  </si>
  <si>
    <t>40040114</t>
  </si>
  <si>
    <t>40040115</t>
  </si>
  <si>
    <t>40040116</t>
  </si>
  <si>
    <t>40040117</t>
  </si>
  <si>
    <t>40040118</t>
  </si>
  <si>
    <t>40040119</t>
  </si>
  <si>
    <t>40040120</t>
  </si>
  <si>
    <t>40040121</t>
  </si>
  <si>
    <t>40040122</t>
  </si>
  <si>
    <t>40040123</t>
  </si>
  <si>
    <t>40040124</t>
  </si>
  <si>
    <t>40040125</t>
  </si>
  <si>
    <t>40040126</t>
  </si>
  <si>
    <t>40040127</t>
  </si>
  <si>
    <t>40040128</t>
  </si>
  <si>
    <t>40040129</t>
  </si>
  <si>
    <t>40040130</t>
  </si>
  <si>
    <t xml:space="preserve">ΤΡΙΠΟΛΗΣ </t>
  </si>
  <si>
    <t>400104</t>
  </si>
  <si>
    <t>40010401</t>
  </si>
  <si>
    <t>40010402</t>
  </si>
  <si>
    <t>40010403</t>
  </si>
  <si>
    <t>40010404</t>
  </si>
  <si>
    <t>40010405</t>
  </si>
  <si>
    <t>40010406</t>
  </si>
  <si>
    <t>40010407</t>
  </si>
  <si>
    <t>40010408</t>
  </si>
  <si>
    <t>40010409</t>
  </si>
  <si>
    <t>40010410</t>
  </si>
  <si>
    <t>40010411</t>
  </si>
  <si>
    <t>400105</t>
  </si>
  <si>
    <t>40010501</t>
  </si>
  <si>
    <t>40010502</t>
  </si>
  <si>
    <t>40010503</t>
  </si>
  <si>
    <t>40010504</t>
  </si>
  <si>
    <t>40010505</t>
  </si>
  <si>
    <t>40010506</t>
  </si>
  <si>
    <t>40010507</t>
  </si>
  <si>
    <t>400108</t>
  </si>
  <si>
    <t>40010801</t>
  </si>
  <si>
    <t>40010802</t>
  </si>
  <si>
    <t>40010803</t>
  </si>
  <si>
    <t>40010804</t>
  </si>
  <si>
    <t>40010805</t>
  </si>
  <si>
    <t>40010806</t>
  </si>
  <si>
    <t>40010807</t>
  </si>
  <si>
    <t>400103</t>
  </si>
  <si>
    <t>40010301</t>
  </si>
  <si>
    <t>40010302</t>
  </si>
  <si>
    <t>40010303</t>
  </si>
  <si>
    <t>40010304</t>
  </si>
  <si>
    <t>40010305</t>
  </si>
  <si>
    <t>40010306</t>
  </si>
  <si>
    <t>400101</t>
  </si>
  <si>
    <t>40010102</t>
  </si>
  <si>
    <t>40010103</t>
  </si>
  <si>
    <t>4001010102</t>
  </si>
  <si>
    <t xml:space="preserve">Μηλιά Τριπόλεως </t>
  </si>
  <si>
    <t>ΣΥΝΟΛΟ Π.Ε ΑΡΚΑΔΙΑΣ</t>
  </si>
  <si>
    <t xml:space="preserve">ΚΟΡΙΝΘΙΑΣ </t>
  </si>
  <si>
    <t xml:space="preserve">ΒΕΛΟΥ-ΒΟΧΑΣ </t>
  </si>
  <si>
    <t>420202</t>
  </si>
  <si>
    <t>42020201</t>
  </si>
  <si>
    <t>42020202</t>
  </si>
  <si>
    <t>42020203</t>
  </si>
  <si>
    <t>42020204</t>
  </si>
  <si>
    <t>42020205</t>
  </si>
  <si>
    <t>42020206</t>
  </si>
  <si>
    <t>42020207</t>
  </si>
  <si>
    <t>42020208</t>
  </si>
  <si>
    <t>420201</t>
  </si>
  <si>
    <t>42020101</t>
  </si>
  <si>
    <t>42020102</t>
  </si>
  <si>
    <t>42020103</t>
  </si>
  <si>
    <t>42020104</t>
  </si>
  <si>
    <t>42020105</t>
  </si>
  <si>
    <t>42020106</t>
  </si>
  <si>
    <t>42020107</t>
  </si>
  <si>
    <t>ΚΟΡΙΝΘΙΩΝ</t>
  </si>
  <si>
    <t>420102</t>
  </si>
  <si>
    <t>42010201</t>
  </si>
  <si>
    <t>42010202</t>
  </si>
  <si>
    <t>42010203</t>
  </si>
  <si>
    <t>42010204</t>
  </si>
  <si>
    <t>4201020202</t>
  </si>
  <si>
    <t>4201020201</t>
  </si>
  <si>
    <t xml:space="preserve">Δ.Ε Άσσου </t>
  </si>
  <si>
    <t>Αγίας Μαρίνας</t>
  </si>
  <si>
    <t>Άσσου</t>
  </si>
  <si>
    <t>420101</t>
  </si>
  <si>
    <t>42010102</t>
  </si>
  <si>
    <t>42010103</t>
  </si>
  <si>
    <t>42010104</t>
  </si>
  <si>
    <t>42010105</t>
  </si>
  <si>
    <t xml:space="preserve">Εξαμιλίων </t>
  </si>
  <si>
    <t>Εξαμίλια</t>
  </si>
  <si>
    <t>4201010301</t>
  </si>
  <si>
    <t>Κεχριαί</t>
  </si>
  <si>
    <t>Ξυλοκέριζα</t>
  </si>
  <si>
    <t xml:space="preserve">Ξυλοκέριζας </t>
  </si>
  <si>
    <t>4201010405</t>
  </si>
  <si>
    <t>4201010401</t>
  </si>
  <si>
    <t>Αθίκια</t>
  </si>
  <si>
    <t xml:space="preserve">Αθικίων </t>
  </si>
  <si>
    <t>Αλαμάννο</t>
  </si>
  <si>
    <t>Γαλατάκι</t>
  </si>
  <si>
    <t>Κάτω Αλμυρή</t>
  </si>
  <si>
    <t>Λουτρά Ωραίας Ελένης</t>
  </si>
  <si>
    <t>Ρυτόν</t>
  </si>
  <si>
    <t>Γαλατακίου</t>
  </si>
  <si>
    <t xml:space="preserve"> Κατακάλιον</t>
  </si>
  <si>
    <t>Σιδερώνα</t>
  </si>
  <si>
    <t>Κατακαλίου</t>
  </si>
  <si>
    <t>420103</t>
  </si>
  <si>
    <t>42010301</t>
  </si>
  <si>
    <t>4201030101</t>
  </si>
  <si>
    <t>4201030102</t>
  </si>
  <si>
    <t>42010303</t>
  </si>
  <si>
    <t>4201030303</t>
  </si>
  <si>
    <t>4201030301</t>
  </si>
  <si>
    <t>4201030305</t>
  </si>
  <si>
    <t>4201030308</t>
  </si>
  <si>
    <t>42010302</t>
  </si>
  <si>
    <t>42010304</t>
  </si>
  <si>
    <t>4201030403</t>
  </si>
  <si>
    <t>4201030401</t>
  </si>
  <si>
    <t>4201030404</t>
  </si>
  <si>
    <t>Βλασαίικα</t>
  </si>
  <si>
    <t>Σοφικό,</t>
  </si>
  <si>
    <t>Κιουρκάτι</t>
  </si>
  <si>
    <t>Πευκάλι</t>
  </si>
  <si>
    <t>Φραγκολίμανο</t>
  </si>
  <si>
    <t xml:space="preserve">Σοφικού </t>
  </si>
  <si>
    <t>Κάβος,</t>
  </si>
  <si>
    <t xml:space="preserve"> Κόρφος</t>
  </si>
  <si>
    <t>Κόρφου</t>
  </si>
  <si>
    <t>420104</t>
  </si>
  <si>
    <t>42010402</t>
  </si>
  <si>
    <t>42010403</t>
  </si>
  <si>
    <t>4201040304</t>
  </si>
  <si>
    <t>4201040301</t>
  </si>
  <si>
    <t>420105</t>
  </si>
  <si>
    <t>42010501</t>
  </si>
  <si>
    <t>42010502</t>
  </si>
  <si>
    <t>42010503</t>
  </si>
  <si>
    <t>42010504</t>
  </si>
  <si>
    <t>42010505</t>
  </si>
  <si>
    <t>42010506</t>
  </si>
  <si>
    <t>ΛΟΥΤΡΑΚΙΟΥ-ΠΕΡΑΧΩΡΑΣ- ΑΓ. ΘΕΟΔΩΡΩΝ</t>
  </si>
  <si>
    <t>42030102</t>
  </si>
  <si>
    <t>42030101</t>
  </si>
  <si>
    <t>4203010102</t>
  </si>
  <si>
    <t>4203010103</t>
  </si>
  <si>
    <t>4203010104</t>
  </si>
  <si>
    <t>4203010105</t>
  </si>
  <si>
    <t>4203010106</t>
  </si>
  <si>
    <t>4203010107</t>
  </si>
  <si>
    <t>4203010108</t>
  </si>
  <si>
    <t>4203010101</t>
  </si>
  <si>
    <t>4203010109</t>
  </si>
  <si>
    <t>4203010111</t>
  </si>
  <si>
    <t>4203010112</t>
  </si>
  <si>
    <t>4203010113</t>
  </si>
  <si>
    <t>4203010114</t>
  </si>
  <si>
    <t>42030103</t>
  </si>
  <si>
    <t>420302</t>
  </si>
  <si>
    <t>42030201</t>
  </si>
  <si>
    <t>Αλκυόνας</t>
  </si>
  <si>
    <t>Αλκυονίδων (νησίδες)</t>
  </si>
  <si>
    <t>Ασπρόκαμπου</t>
  </si>
  <si>
    <t>Γέφυρας Ισθμού</t>
  </si>
  <si>
    <t>Ειρήνης</t>
  </si>
  <si>
    <t>Λίμνης Βουλιαγμένης</t>
  </si>
  <si>
    <t>Λουτρακίου</t>
  </si>
  <si>
    <t>Μονής Αγίου Ιωάννου</t>
  </si>
  <si>
    <t>Περαχώρας</t>
  </si>
  <si>
    <t>Σκάλωματος</t>
  </si>
  <si>
    <t>Σκαλωσιάς</t>
  </si>
  <si>
    <t>420400</t>
  </si>
  <si>
    <t>42040001</t>
  </si>
  <si>
    <t>42040002</t>
  </si>
  <si>
    <t>42040003</t>
  </si>
  <si>
    <t>42040004</t>
  </si>
  <si>
    <t>42040005</t>
  </si>
  <si>
    <t>42040006</t>
  </si>
  <si>
    <t>42040007</t>
  </si>
  <si>
    <t>42040008</t>
  </si>
  <si>
    <t>42040009</t>
  </si>
  <si>
    <t>42040010</t>
  </si>
  <si>
    <t xml:space="preserve">ΞΥΛΟΚΑΣΤΡΟΥ - ΕΥΡΩΣΤΙΝΗΣ </t>
  </si>
  <si>
    <t>420502</t>
  </si>
  <si>
    <t>42050201</t>
  </si>
  <si>
    <t>42050202</t>
  </si>
  <si>
    <t>42050203</t>
  </si>
  <si>
    <t>42050204</t>
  </si>
  <si>
    <t>42050205</t>
  </si>
  <si>
    <t>42050206</t>
  </si>
  <si>
    <t>42050207</t>
  </si>
  <si>
    <t>42050208</t>
  </si>
  <si>
    <t>42050209</t>
  </si>
  <si>
    <t>42050210</t>
  </si>
  <si>
    <t>420501</t>
  </si>
  <si>
    <t>42050101</t>
  </si>
  <si>
    <t>42050102</t>
  </si>
  <si>
    <t>42050103</t>
  </si>
  <si>
    <t>42050104</t>
  </si>
  <si>
    <t>42050105</t>
  </si>
  <si>
    <t>42050106</t>
  </si>
  <si>
    <t>42050107</t>
  </si>
  <si>
    <t>42050108</t>
  </si>
  <si>
    <t>42050109</t>
  </si>
  <si>
    <t>42050110</t>
  </si>
  <si>
    <t>42050111</t>
  </si>
  <si>
    <t>42050112</t>
  </si>
  <si>
    <t>42050113</t>
  </si>
  <si>
    <t>42050114</t>
  </si>
  <si>
    <t>42050115</t>
  </si>
  <si>
    <t>42050116</t>
  </si>
  <si>
    <t>42050117</t>
  </si>
  <si>
    <t>42050118</t>
  </si>
  <si>
    <t>42050119</t>
  </si>
  <si>
    <t>42050120</t>
  </si>
  <si>
    <t>42050121</t>
  </si>
  <si>
    <t>42050122</t>
  </si>
  <si>
    <t>42050123</t>
  </si>
  <si>
    <t>42050124</t>
  </si>
  <si>
    <t>42050125</t>
  </si>
  <si>
    <t>42050126</t>
  </si>
  <si>
    <t>ΣΙΚΥΩΝΙΩΝ</t>
  </si>
  <si>
    <t>420601</t>
  </si>
  <si>
    <t>42060101</t>
  </si>
  <si>
    <t>42060102</t>
  </si>
  <si>
    <t>42060103</t>
  </si>
  <si>
    <t>42060104</t>
  </si>
  <si>
    <t>42060105</t>
  </si>
  <si>
    <t>42060106</t>
  </si>
  <si>
    <t>42060107</t>
  </si>
  <si>
    <t>42060108</t>
  </si>
  <si>
    <t>42060109</t>
  </si>
  <si>
    <t>42060110</t>
  </si>
  <si>
    <t>42060111</t>
  </si>
  <si>
    <t>42060112</t>
  </si>
  <si>
    <t>42060113</t>
  </si>
  <si>
    <t>42060114</t>
  </si>
  <si>
    <t>42060115</t>
  </si>
  <si>
    <t>42060116</t>
  </si>
  <si>
    <t>42060117</t>
  </si>
  <si>
    <t>420602</t>
  </si>
  <si>
    <t>42060201</t>
  </si>
  <si>
    <t>42060202</t>
  </si>
  <si>
    <t>42060203</t>
  </si>
  <si>
    <t>42060204</t>
  </si>
  <si>
    <t>42060205</t>
  </si>
  <si>
    <t>42060206</t>
  </si>
  <si>
    <t>42060207</t>
  </si>
  <si>
    <t>42060208</t>
  </si>
  <si>
    <t>42060209</t>
  </si>
  <si>
    <t>42060210</t>
  </si>
  <si>
    <t>420603</t>
  </si>
  <si>
    <t>42060302</t>
  </si>
  <si>
    <t>4206030201</t>
  </si>
  <si>
    <t>4206030202</t>
  </si>
  <si>
    <t>4206030204</t>
  </si>
  <si>
    <t>42060301</t>
  </si>
  <si>
    <t>42060303</t>
  </si>
  <si>
    <t>42060304</t>
  </si>
  <si>
    <t>42060305</t>
  </si>
  <si>
    <t>42060306</t>
  </si>
  <si>
    <t>42060307</t>
  </si>
  <si>
    <t>42060308</t>
  </si>
  <si>
    <t>42060309</t>
  </si>
  <si>
    <t xml:space="preserve">Αρχαίας Φενεού </t>
  </si>
  <si>
    <t>4102</t>
  </si>
  <si>
    <t>4003</t>
  </si>
  <si>
    <t>4004</t>
  </si>
  <si>
    <t>4001</t>
  </si>
  <si>
    <t>42</t>
  </si>
  <si>
    <t>4202</t>
  </si>
  <si>
    <t>4201</t>
  </si>
  <si>
    <t>4203</t>
  </si>
  <si>
    <t>ΝΕΜΕΑΣ</t>
  </si>
  <si>
    <t xml:space="preserve">Γεωγραφικός Κωδικός </t>
  </si>
  <si>
    <t>Γεωγραφικός Κωδικός Καλλικράτη ΥΠ.ΕΣ</t>
  </si>
  <si>
    <t>9233</t>
  </si>
  <si>
    <t>ΠΕΡΙΦΕΡΕΙΑ ΠΕΛΟΠΟΝΝΗΣΟΥ (ΚΩΔ: 10)</t>
  </si>
  <si>
    <t>9238</t>
  </si>
  <si>
    <t>40040131</t>
  </si>
  <si>
    <t>9241</t>
  </si>
  <si>
    <t>9244</t>
  </si>
  <si>
    <t>ΤΡΙΠΟΛΕΩΣ</t>
  </si>
  <si>
    <t>ΒΕΛΗΝΙΑΤΙΚΑ</t>
  </si>
  <si>
    <t>Μονή Ταξιαρχών</t>
  </si>
  <si>
    <t>Άνω Αλμυρή</t>
  </si>
  <si>
    <t>Θυμέλη</t>
  </si>
  <si>
    <t>Νέα Αλμυρή</t>
  </si>
  <si>
    <t>Ντράσσα</t>
  </si>
  <si>
    <t>Αρακούκια</t>
  </si>
  <si>
    <t>Άγιος Βλάσσης</t>
  </si>
  <si>
    <t>Μονή Αγίας Μαρίνης</t>
  </si>
  <si>
    <t>Άγιος Πέτρος</t>
  </si>
  <si>
    <t>Ήλιος</t>
  </si>
  <si>
    <t xml:space="preserve">Μονή Οσίου Παταπίου </t>
  </si>
  <si>
    <t>Μονή Φενεού</t>
  </si>
  <si>
    <t>ΚΟΡΙΝΘΟΥ</t>
  </si>
  <si>
    <t>9243</t>
  </si>
  <si>
    <t xml:space="preserve">ΠΙΝΑΚΑΣ ΕΞΑΙΡΟΥΜΕΝΩΝ ΠΕΡΙΟΧΩΝ (αστικά κέντρα &amp; οικισμοί) </t>
  </si>
  <si>
    <t>αστικά κέντρα &amp; οικισμοί ανά Δ.Ε</t>
  </si>
  <si>
    <t xml:space="preserve">Άγιος Κοσμάς </t>
  </si>
  <si>
    <t>Δάφνη</t>
  </si>
  <si>
    <t>Ι. Μ Αγίας Τριάδος</t>
  </si>
  <si>
    <t xml:space="preserve">Κάτω Εξαμίλια </t>
  </si>
  <si>
    <t>Αγία Παρασκευή</t>
  </si>
  <si>
    <t>Άγιος Δημήτριος</t>
  </si>
  <si>
    <t>Θυμαριώνα</t>
  </si>
  <si>
    <t>Πανόραμα</t>
  </si>
  <si>
    <t xml:space="preserve">Τοπική /Δημοτική Κοινότητα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</si>
</sst>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###"/>
  </numFmts>
  <fonts count="18" x14ac:knownFonts="1">
    <font>
      <sz val="10"/>
      <name val="Arial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name val="Arial"/>
      <family val="2"/>
      <charset val="161"/>
    </font>
    <font>
      <sz val="9"/>
      <color indexed="64"/>
      <name val="Arial"/>
      <family val="2"/>
      <charset val="161"/>
    </font>
    <font>
      <b/>
      <sz val="10"/>
      <color indexed="64"/>
      <name val="Calibri"/>
      <family val="2"/>
      <charset val="161"/>
      <scheme val="minor"/>
    </font>
    <font>
      <sz val="10"/>
      <color indexed="64"/>
      <name val="Calibri"/>
      <family val="2"/>
      <charset val="161"/>
      <scheme val="minor"/>
    </font>
    <font>
      <sz val="9"/>
      <color indexed="6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sz val="10"/>
      <name val="Arial Greek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justify" vertical="center" wrapText="1"/>
    </xf>
    <xf numFmtId="49" fontId="9" fillId="0" borderId="1" xfId="0" applyNumberFormat="1" applyFont="1" applyBorder="1"/>
    <xf numFmtId="49" fontId="10" fillId="0" borderId="1" xfId="0" applyNumberFormat="1" applyFont="1" applyBorder="1"/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10" fillId="0" borderId="3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center"/>
    </xf>
    <xf numFmtId="49" fontId="9" fillId="0" borderId="0" xfId="0" applyNumberFormat="1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164" fontId="1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49" fontId="11" fillId="0" borderId="1" xfId="0" applyNumberFormat="1" applyFont="1" applyBorder="1"/>
    <xf numFmtId="0" fontId="1" fillId="0" borderId="6" xfId="0" applyFont="1" applyBorder="1" applyAlignment="1">
      <alignment horizontal="justify" vertical="center" wrapText="1"/>
    </xf>
    <xf numFmtId="49" fontId="8" fillId="0" borderId="1" xfId="0" applyNumberFormat="1" applyFont="1" applyBorder="1"/>
    <xf numFmtId="49" fontId="8" fillId="0" borderId="7" xfId="0" applyNumberFormat="1" applyFont="1" applyBorder="1" applyAlignment="1">
      <alignment horizontal="right"/>
    </xf>
    <xf numFmtId="49" fontId="2" fillId="0" borderId="1" xfId="0" applyNumberFormat="1" applyFont="1" applyBorder="1"/>
    <xf numFmtId="49" fontId="1" fillId="0" borderId="1" xfId="0" applyNumberFormat="1" applyFont="1" applyBorder="1"/>
    <xf numFmtId="0" fontId="1" fillId="6" borderId="2" xfId="0" applyFont="1" applyFill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6" borderId="2" xfId="0" applyFont="1" applyFill="1" applyBorder="1" applyAlignment="1">
      <alignment horizontal="righ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right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2" xfId="0" applyFont="1" applyFill="1" applyBorder="1" applyAlignment="1">
      <alignment horizontal="left" vertical="center" wrapText="1"/>
    </xf>
    <xf numFmtId="49" fontId="1" fillId="6" borderId="7" xfId="0" applyNumberFormat="1" applyFont="1" applyFill="1" applyBorder="1" applyAlignment="1">
      <alignment horizontal="right" vertical="center"/>
    </xf>
    <xf numFmtId="49" fontId="1" fillId="6" borderId="7" xfId="0" applyNumberFormat="1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textRotation="90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49" fontId="7" fillId="4" borderId="0" xfId="0" applyNumberFormat="1" applyFont="1" applyFill="1"/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1" fillId="6" borderId="1" xfId="0" applyNumberFormat="1" applyFont="1" applyFill="1" applyBorder="1"/>
    <xf numFmtId="49" fontId="10" fillId="6" borderId="1" xfId="0" applyNumberFormat="1" applyFont="1" applyFill="1" applyBorder="1"/>
    <xf numFmtId="49" fontId="2" fillId="6" borderId="1" xfId="0" applyNumberFormat="1" applyFont="1" applyFill="1" applyBorder="1"/>
    <xf numFmtId="49" fontId="10" fillId="6" borderId="1" xfId="0" applyNumberFormat="1" applyFont="1" applyFill="1" applyBorder="1" applyAlignment="1">
      <alignment vertical="center"/>
    </xf>
    <xf numFmtId="49" fontId="2" fillId="0" borderId="0" xfId="0" applyNumberFormat="1" applyFont="1"/>
    <xf numFmtId="49" fontId="10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 wrapText="1"/>
    </xf>
    <xf numFmtId="49" fontId="10" fillId="0" borderId="8" xfId="0" applyNumberFormat="1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textRotation="90"/>
    </xf>
    <xf numFmtId="49" fontId="7" fillId="4" borderId="0" xfId="0" applyNumberFormat="1" applyFont="1" applyFill="1" applyAlignment="1">
      <alignment horizontal="center"/>
    </xf>
    <xf numFmtId="0" fontId="12" fillId="8" borderId="8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49" fontId="15" fillId="8" borderId="0" xfId="0" applyNumberFormat="1" applyFont="1" applyFill="1"/>
    <xf numFmtId="0" fontId="2" fillId="6" borderId="1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textRotation="90"/>
    </xf>
    <xf numFmtId="0" fontId="13" fillId="6" borderId="5" xfId="0" applyFont="1" applyFill="1" applyBorder="1" applyAlignment="1">
      <alignment vertical="center" textRotation="90"/>
    </xf>
    <xf numFmtId="0" fontId="13" fillId="6" borderId="3" xfId="0" applyFont="1" applyFill="1" applyBorder="1" applyAlignment="1">
      <alignment vertical="center" textRotation="90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left" vertical="center"/>
    </xf>
    <xf numFmtId="49" fontId="7" fillId="4" borderId="10" xfId="0" applyNumberFormat="1" applyFont="1" applyFill="1" applyBorder="1"/>
    <xf numFmtId="0" fontId="1" fillId="0" borderId="1" xfId="0" applyFont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center"/>
    </xf>
    <xf numFmtId="49" fontId="7" fillId="4" borderId="0" xfId="0" applyNumberFormat="1" applyFont="1" applyFill="1" applyAlignment="1">
      <alignment horizontal="right"/>
    </xf>
    <xf numFmtId="49" fontId="7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6" fillId="8" borderId="0" xfId="0" applyNumberFormat="1" applyFont="1" applyFill="1"/>
    <xf numFmtId="3" fontId="10" fillId="0" borderId="7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49" fontId="9" fillId="9" borderId="1" xfId="0" applyNumberFormat="1" applyFont="1" applyFill="1" applyBorder="1"/>
    <xf numFmtId="0" fontId="2" fillId="9" borderId="1" xfId="0" applyFont="1" applyFill="1" applyBorder="1" applyAlignment="1">
      <alignment vertical="center"/>
    </xf>
    <xf numFmtId="49" fontId="16" fillId="8" borderId="1" xfId="0" applyNumberFormat="1" applyFont="1" applyFill="1" applyBorder="1" applyAlignment="1">
      <alignment horizontal="center"/>
    </xf>
    <xf numFmtId="49" fontId="15" fillId="8" borderId="1" xfId="0" applyNumberFormat="1" applyFont="1" applyFill="1" applyBorder="1"/>
    <xf numFmtId="49" fontId="7" fillId="4" borderId="1" xfId="0" applyNumberFormat="1" applyFont="1" applyFill="1" applyBorder="1" applyAlignment="1">
      <alignment horizontal="left"/>
    </xf>
    <xf numFmtId="0" fontId="1" fillId="6" borderId="7" xfId="0" applyFont="1" applyFill="1" applyBorder="1"/>
    <xf numFmtId="49" fontId="11" fillId="6" borderId="1" xfId="0" applyNumberFormat="1" applyFont="1" applyFill="1" applyBorder="1"/>
    <xf numFmtId="49" fontId="2" fillId="9" borderId="1" xfId="0" applyNumberFormat="1" applyFont="1" applyFill="1" applyBorder="1"/>
    <xf numFmtId="49" fontId="9" fillId="9" borderId="3" xfId="0" applyNumberFormat="1" applyFont="1" applyFill="1" applyBorder="1"/>
    <xf numFmtId="49" fontId="10" fillId="6" borderId="2" xfId="0" applyNumberFormat="1" applyFont="1" applyFill="1" applyBorder="1"/>
    <xf numFmtId="49" fontId="10" fillId="6" borderId="2" xfId="0" applyNumberFormat="1" applyFont="1" applyFill="1" applyBorder="1" applyAlignment="1">
      <alignment vertical="center"/>
    </xf>
    <xf numFmtId="49" fontId="11" fillId="6" borderId="2" xfId="0" applyNumberFormat="1" applyFont="1" applyFill="1" applyBorder="1"/>
    <xf numFmtId="49" fontId="2" fillId="9" borderId="1" xfId="0" applyNumberFormat="1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166" fontId="17" fillId="0" borderId="0" xfId="0" applyNumberFormat="1" applyFont="1" applyFill="1" applyAlignment="1">
      <alignment horizontal="center"/>
    </xf>
    <xf numFmtId="0" fontId="17" fillId="0" borderId="0" xfId="0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/>
    </xf>
    <xf numFmtId="0" fontId="12" fillId="8" borderId="10" xfId="0" applyFont="1" applyFill="1" applyBorder="1" applyAlignment="1">
      <alignment horizontal="center" vertical="center" textRotation="90"/>
    </xf>
    <xf numFmtId="0" fontId="12" fillId="8" borderId="7" xfId="0" applyFont="1" applyFill="1" applyBorder="1" applyAlignment="1">
      <alignment horizontal="center" vertical="center" textRotation="90"/>
    </xf>
    <xf numFmtId="0" fontId="2" fillId="8" borderId="10" xfId="0" applyFont="1" applyFill="1" applyBorder="1" applyAlignment="1">
      <alignment horizontal="center" vertical="center" textRotation="90" wrapText="1"/>
    </xf>
    <xf numFmtId="0" fontId="2" fillId="8" borderId="6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right" vertical="center"/>
    </xf>
    <xf numFmtId="0" fontId="12" fillId="7" borderId="1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8" borderId="1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right" vertical="center"/>
    </xf>
    <xf numFmtId="0" fontId="1" fillId="6" borderId="5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482"/>
  <sheetViews>
    <sheetView tabSelected="1" workbookViewId="0">
      <selection activeCell="N8" sqref="N8"/>
    </sheetView>
  </sheetViews>
  <sheetFormatPr defaultRowHeight="12.75" x14ac:dyDescent="0.2"/>
  <cols>
    <col min="1" max="1" width="9.140625" style="1"/>
    <col min="2" max="2" width="3.7109375" style="1" customWidth="1"/>
    <col min="3" max="3" width="13.5703125" style="1" customWidth="1"/>
    <col min="4" max="4" width="16.5703125" style="1" customWidth="1"/>
    <col min="5" max="5" width="22.7109375" style="1" customWidth="1"/>
    <col min="6" max="6" width="18" style="1" customWidth="1"/>
    <col min="7" max="7" width="14.28515625" style="1" customWidth="1"/>
    <col min="8" max="8" width="13.140625" style="1" customWidth="1"/>
    <col min="9" max="9" width="11.7109375" style="1" customWidth="1"/>
    <col min="10" max="10" width="14.140625" style="1" customWidth="1"/>
    <col min="11" max="11" width="9.42578125" style="1" customWidth="1"/>
    <col min="12" max="16384" width="9.140625" style="1"/>
  </cols>
  <sheetData>
    <row r="1" spans="3:11" ht="12.75" customHeight="1" x14ac:dyDescent="0.2"/>
    <row r="2" spans="3:11" ht="21" customHeight="1" x14ac:dyDescent="0.2">
      <c r="C2" s="222" t="s">
        <v>784</v>
      </c>
      <c r="D2" s="222"/>
      <c r="E2" s="222"/>
      <c r="F2" s="222"/>
      <c r="G2" s="222"/>
      <c r="H2" s="222"/>
      <c r="I2" s="222"/>
      <c r="J2" s="222"/>
    </row>
    <row r="3" spans="3:11" ht="23.25" customHeight="1" x14ac:dyDescent="0.2">
      <c r="C3" s="198" t="s">
        <v>368</v>
      </c>
      <c r="D3" s="199" t="s">
        <v>369</v>
      </c>
      <c r="E3" s="198" t="s">
        <v>815</v>
      </c>
      <c r="F3" s="198" t="s">
        <v>781</v>
      </c>
      <c r="G3" s="198" t="s">
        <v>782</v>
      </c>
      <c r="H3" s="198" t="s">
        <v>370</v>
      </c>
      <c r="I3" s="241" t="s">
        <v>391</v>
      </c>
      <c r="J3" s="241"/>
    </row>
    <row r="4" spans="3:11" ht="69.75" customHeight="1" x14ac:dyDescent="0.2">
      <c r="C4" s="198"/>
      <c r="D4" s="199"/>
      <c r="E4" s="198"/>
      <c r="F4" s="198"/>
      <c r="G4" s="198"/>
      <c r="H4" s="198"/>
      <c r="I4" s="61" t="s">
        <v>371</v>
      </c>
      <c r="J4" s="61" t="s">
        <v>372</v>
      </c>
    </row>
    <row r="5" spans="3:11" ht="21.75" customHeight="1" x14ac:dyDescent="0.2">
      <c r="C5" s="143" t="s">
        <v>393</v>
      </c>
      <c r="D5" s="200"/>
      <c r="E5" s="201"/>
      <c r="F5" s="143">
        <v>41</v>
      </c>
      <c r="G5" s="150"/>
      <c r="H5" s="202"/>
      <c r="I5" s="203"/>
      <c r="J5" s="204"/>
    </row>
    <row r="6" spans="3:11" ht="24.75" customHeight="1" x14ac:dyDescent="0.2">
      <c r="C6" s="229"/>
      <c r="D6" s="119" t="s">
        <v>373</v>
      </c>
      <c r="E6" s="139"/>
      <c r="F6" s="140" t="s">
        <v>772</v>
      </c>
      <c r="G6" s="154" t="s">
        <v>783</v>
      </c>
      <c r="H6" s="232"/>
      <c r="I6" s="232"/>
      <c r="J6" s="232"/>
      <c r="K6" s="113"/>
    </row>
    <row r="7" spans="3:11" ht="14.25" customHeight="1" x14ac:dyDescent="0.2">
      <c r="C7" s="230"/>
      <c r="D7" s="185"/>
      <c r="E7" s="58" t="s">
        <v>176</v>
      </c>
      <c r="F7" s="47" t="s">
        <v>358</v>
      </c>
      <c r="G7" s="62">
        <v>923301</v>
      </c>
      <c r="H7" s="190"/>
      <c r="I7" s="191"/>
      <c r="J7" s="192"/>
    </row>
    <row r="8" spans="3:11" ht="12.75" customHeight="1" x14ac:dyDescent="0.2">
      <c r="C8" s="230"/>
      <c r="D8" s="185"/>
      <c r="E8" s="5" t="s">
        <v>12</v>
      </c>
      <c r="F8" s="49" t="s">
        <v>359</v>
      </c>
      <c r="G8" s="153">
        <v>92330103</v>
      </c>
      <c r="H8" s="8" t="s">
        <v>1</v>
      </c>
      <c r="I8" s="3">
        <v>43.970999999999997</v>
      </c>
      <c r="J8" s="50">
        <v>347</v>
      </c>
    </row>
    <row r="9" spans="3:11" ht="12.75" customHeight="1" x14ac:dyDescent="0.2">
      <c r="C9" s="230"/>
      <c r="D9" s="185"/>
      <c r="E9" s="5" t="s">
        <v>11</v>
      </c>
      <c r="F9" s="46" t="s">
        <v>360</v>
      </c>
      <c r="G9" s="153">
        <v>92330101</v>
      </c>
      <c r="H9" s="8" t="s">
        <v>1</v>
      </c>
      <c r="I9" s="3">
        <v>54.845999999999997</v>
      </c>
      <c r="J9" s="50">
        <v>140</v>
      </c>
    </row>
    <row r="10" spans="3:11" x14ac:dyDescent="0.2">
      <c r="C10" s="230"/>
      <c r="D10" s="185"/>
      <c r="E10" s="5" t="s">
        <v>9</v>
      </c>
      <c r="F10" s="46" t="s">
        <v>361</v>
      </c>
      <c r="G10" s="153">
        <v>92330102</v>
      </c>
      <c r="H10" s="8" t="s">
        <v>1</v>
      </c>
      <c r="I10" s="3">
        <v>20.61</v>
      </c>
      <c r="J10" s="50">
        <v>103</v>
      </c>
    </row>
    <row r="11" spans="3:11" ht="16.5" customHeight="1" x14ac:dyDescent="0.2">
      <c r="C11" s="230"/>
      <c r="D11" s="185"/>
      <c r="E11" s="5" t="s">
        <v>10</v>
      </c>
      <c r="F11" s="46" t="s">
        <v>362</v>
      </c>
      <c r="G11" s="153">
        <v>92330104</v>
      </c>
      <c r="H11" s="8" t="s">
        <v>1</v>
      </c>
      <c r="I11" s="3">
        <v>23.779</v>
      </c>
      <c r="J11" s="50">
        <v>70</v>
      </c>
    </row>
    <row r="12" spans="3:11" ht="12.75" customHeight="1" x14ac:dyDescent="0.2">
      <c r="C12" s="230"/>
      <c r="D12" s="185"/>
      <c r="E12" s="240" t="s">
        <v>313</v>
      </c>
      <c r="F12" s="240"/>
      <c r="G12" s="240"/>
      <c r="H12" s="185"/>
      <c r="I12" s="62">
        <f>SUM(I8:I11)</f>
        <v>143.20599999999999</v>
      </c>
      <c r="J12" s="51">
        <f>SUM(J8:J11)</f>
        <v>660</v>
      </c>
    </row>
    <row r="13" spans="3:11" x14ac:dyDescent="0.2">
      <c r="C13" s="230"/>
      <c r="D13" s="185"/>
      <c r="E13" s="57" t="s">
        <v>178</v>
      </c>
      <c r="F13" s="45" t="s">
        <v>363</v>
      </c>
      <c r="G13" s="12">
        <v>923304</v>
      </c>
      <c r="H13" s="189"/>
      <c r="I13" s="189"/>
      <c r="J13" s="189"/>
    </row>
    <row r="14" spans="3:11" x14ac:dyDescent="0.2">
      <c r="C14" s="230"/>
      <c r="D14" s="185"/>
      <c r="E14" s="34" t="s">
        <v>17</v>
      </c>
      <c r="F14" s="46" t="s">
        <v>364</v>
      </c>
      <c r="G14" s="13">
        <v>92330401</v>
      </c>
      <c r="H14" s="31" t="s">
        <v>18</v>
      </c>
      <c r="I14" s="3">
        <v>31.361999999999998</v>
      </c>
      <c r="J14" s="52">
        <v>2177</v>
      </c>
    </row>
    <row r="15" spans="3:11" x14ac:dyDescent="0.2">
      <c r="C15" s="230"/>
      <c r="D15" s="185"/>
      <c r="E15" s="34" t="s">
        <v>16</v>
      </c>
      <c r="F15" s="46" t="s">
        <v>365</v>
      </c>
      <c r="G15" s="13">
        <v>92330402</v>
      </c>
      <c r="H15" s="4" t="s">
        <v>1</v>
      </c>
      <c r="I15" s="6">
        <v>19.940000000000001</v>
      </c>
      <c r="J15" s="53">
        <v>292</v>
      </c>
    </row>
    <row r="16" spans="3:11" x14ac:dyDescent="0.2">
      <c r="C16" s="230"/>
      <c r="D16" s="185"/>
      <c r="E16" s="34" t="s">
        <v>15</v>
      </c>
      <c r="F16" s="46" t="s">
        <v>366</v>
      </c>
      <c r="G16" s="13">
        <v>92330403</v>
      </c>
      <c r="H16" s="4" t="s">
        <v>14</v>
      </c>
      <c r="I16" s="6">
        <v>45.215000000000003</v>
      </c>
      <c r="J16" s="53">
        <v>498</v>
      </c>
    </row>
    <row r="17" spans="3:10" x14ac:dyDescent="0.2">
      <c r="C17" s="230"/>
      <c r="D17" s="185"/>
      <c r="E17" s="56" t="s">
        <v>13</v>
      </c>
      <c r="F17" s="46" t="s">
        <v>367</v>
      </c>
      <c r="G17" s="13">
        <v>92330404</v>
      </c>
      <c r="H17" s="4" t="s">
        <v>14</v>
      </c>
      <c r="I17" s="6">
        <v>24.552</v>
      </c>
      <c r="J17" s="53">
        <v>305</v>
      </c>
    </row>
    <row r="18" spans="3:10" x14ac:dyDescent="0.2">
      <c r="C18" s="230"/>
      <c r="D18" s="185"/>
      <c r="E18" s="187" t="s">
        <v>314</v>
      </c>
      <c r="F18" s="188"/>
      <c r="G18" s="188"/>
      <c r="H18" s="188"/>
      <c r="I18" s="10">
        <f>SUM(I14:I17)</f>
        <v>121.06899999999999</v>
      </c>
      <c r="J18" s="54">
        <f>SUM(J14:J17)</f>
        <v>3272</v>
      </c>
    </row>
    <row r="19" spans="3:10" x14ac:dyDescent="0.2">
      <c r="C19" s="230"/>
      <c r="D19" s="185"/>
      <c r="E19" s="59" t="s">
        <v>175</v>
      </c>
      <c r="F19" s="45" t="s">
        <v>374</v>
      </c>
      <c r="G19" s="48">
        <v>923306</v>
      </c>
      <c r="H19" s="189"/>
      <c r="I19" s="189"/>
      <c r="J19" s="189"/>
    </row>
    <row r="20" spans="3:10" x14ac:dyDescent="0.2">
      <c r="C20" s="230"/>
      <c r="D20" s="185"/>
      <c r="E20" s="34" t="s">
        <v>0</v>
      </c>
      <c r="F20" s="46" t="s">
        <v>375</v>
      </c>
      <c r="G20" s="1">
        <v>92330605</v>
      </c>
      <c r="H20" s="4" t="s">
        <v>1</v>
      </c>
      <c r="I20" s="3">
        <v>31.861999999999998</v>
      </c>
      <c r="J20" s="50">
        <v>319</v>
      </c>
    </row>
    <row r="21" spans="3:10" x14ac:dyDescent="0.2">
      <c r="C21" s="230"/>
      <c r="D21" s="185"/>
      <c r="E21" s="34" t="s">
        <v>2</v>
      </c>
      <c r="F21" s="46" t="s">
        <v>376</v>
      </c>
      <c r="G21" s="13">
        <v>92330601</v>
      </c>
      <c r="H21" s="4" t="s">
        <v>1</v>
      </c>
      <c r="I21" s="3">
        <v>50.131999999999998</v>
      </c>
      <c r="J21" s="50">
        <v>319</v>
      </c>
    </row>
    <row r="22" spans="3:10" x14ac:dyDescent="0.2">
      <c r="C22" s="230"/>
      <c r="D22" s="185"/>
      <c r="E22" s="5" t="s">
        <v>3</v>
      </c>
      <c r="F22" s="46" t="s">
        <v>377</v>
      </c>
      <c r="G22" s="13">
        <v>92330602</v>
      </c>
      <c r="H22" s="4" t="s">
        <v>1</v>
      </c>
      <c r="I22" s="6">
        <v>12.654999999999999</v>
      </c>
      <c r="J22" s="53">
        <v>299</v>
      </c>
    </row>
    <row r="23" spans="3:10" x14ac:dyDescent="0.2">
      <c r="C23" s="230"/>
      <c r="D23" s="185"/>
      <c r="E23" s="5" t="s">
        <v>4</v>
      </c>
      <c r="F23" s="46" t="s">
        <v>378</v>
      </c>
      <c r="G23" s="13">
        <v>92330603</v>
      </c>
      <c r="H23" s="4" t="s">
        <v>1</v>
      </c>
      <c r="I23" s="6">
        <v>66.052000000000007</v>
      </c>
      <c r="J23" s="53">
        <v>676</v>
      </c>
    </row>
    <row r="24" spans="3:10" x14ac:dyDescent="0.2">
      <c r="C24" s="230"/>
      <c r="D24" s="185"/>
      <c r="E24" s="5" t="s">
        <v>8</v>
      </c>
      <c r="F24" s="46" t="s">
        <v>379</v>
      </c>
      <c r="G24" s="13">
        <v>92330604</v>
      </c>
      <c r="H24" s="4" t="s">
        <v>1</v>
      </c>
      <c r="I24" s="6">
        <v>35.134</v>
      </c>
      <c r="J24" s="53">
        <v>129</v>
      </c>
    </row>
    <row r="25" spans="3:10" x14ac:dyDescent="0.2">
      <c r="C25" s="230"/>
      <c r="D25" s="185"/>
      <c r="E25" s="5" t="s">
        <v>5</v>
      </c>
      <c r="F25" s="46" t="s">
        <v>380</v>
      </c>
      <c r="G25" s="13">
        <v>92330606</v>
      </c>
      <c r="H25" s="4" t="s">
        <v>1</v>
      </c>
      <c r="I25" s="6">
        <v>16.021999999999998</v>
      </c>
      <c r="J25" s="53">
        <v>63</v>
      </c>
    </row>
    <row r="26" spans="3:10" x14ac:dyDescent="0.2">
      <c r="C26" s="230"/>
      <c r="D26" s="185"/>
      <c r="E26" s="5" t="s">
        <v>6</v>
      </c>
      <c r="F26" s="46" t="s">
        <v>381</v>
      </c>
      <c r="G26" s="13">
        <v>92330607</v>
      </c>
      <c r="H26" s="4" t="s">
        <v>1</v>
      </c>
      <c r="I26" s="6">
        <v>9.8529999999999998</v>
      </c>
      <c r="J26" s="53">
        <v>125</v>
      </c>
    </row>
    <row r="27" spans="3:10" x14ac:dyDescent="0.2">
      <c r="C27" s="230"/>
      <c r="D27" s="186"/>
      <c r="E27" s="5" t="s">
        <v>7</v>
      </c>
      <c r="F27" s="46" t="s">
        <v>382</v>
      </c>
      <c r="G27" s="13">
        <v>92330608</v>
      </c>
      <c r="H27" s="4" t="s">
        <v>1</v>
      </c>
      <c r="I27" s="6">
        <v>23.484000000000002</v>
      </c>
      <c r="J27" s="53">
        <v>128</v>
      </c>
    </row>
    <row r="28" spans="3:10" x14ac:dyDescent="0.2">
      <c r="C28" s="230"/>
      <c r="D28" s="186"/>
      <c r="E28" s="187" t="s">
        <v>312</v>
      </c>
      <c r="F28" s="188"/>
      <c r="G28" s="188"/>
      <c r="H28" s="188"/>
      <c r="I28" s="7">
        <f>SUM(I20:I27)</f>
        <v>245.19400000000005</v>
      </c>
      <c r="J28" s="54">
        <f>SUM(J20:J27)</f>
        <v>2058</v>
      </c>
    </row>
    <row r="29" spans="3:10" x14ac:dyDescent="0.2">
      <c r="C29" s="230"/>
      <c r="D29" s="186"/>
      <c r="E29" s="44" t="s">
        <v>179</v>
      </c>
      <c r="F29" s="45" t="s">
        <v>383</v>
      </c>
      <c r="G29" s="48">
        <v>923307</v>
      </c>
      <c r="H29" s="190"/>
      <c r="I29" s="191"/>
      <c r="J29" s="192"/>
    </row>
    <row r="30" spans="3:10" x14ac:dyDescent="0.2">
      <c r="C30" s="230"/>
      <c r="D30" s="186"/>
      <c r="E30" s="34" t="s">
        <v>19</v>
      </c>
      <c r="F30" s="46" t="s">
        <v>384</v>
      </c>
      <c r="G30" s="13">
        <v>92330704</v>
      </c>
      <c r="H30" s="8" t="s">
        <v>18</v>
      </c>
      <c r="I30" s="17">
        <v>9.8390000000000004</v>
      </c>
      <c r="J30" s="50">
        <v>354</v>
      </c>
    </row>
    <row r="31" spans="3:10" x14ac:dyDescent="0.2">
      <c r="C31" s="230"/>
      <c r="D31" s="186"/>
      <c r="E31" s="34" t="s">
        <v>180</v>
      </c>
      <c r="F31" s="46" t="s">
        <v>385</v>
      </c>
      <c r="G31" s="13">
        <v>92330701</v>
      </c>
      <c r="H31" s="8" t="s">
        <v>1</v>
      </c>
      <c r="I31" s="18">
        <v>53.325000000000003</v>
      </c>
      <c r="J31" s="50">
        <v>734</v>
      </c>
    </row>
    <row r="32" spans="3:10" x14ac:dyDescent="0.2">
      <c r="C32" s="230"/>
      <c r="D32" s="186"/>
      <c r="E32" s="34" t="s">
        <v>20</v>
      </c>
      <c r="F32" s="46" t="s">
        <v>386</v>
      </c>
      <c r="G32" s="13">
        <v>92330702</v>
      </c>
      <c r="H32" s="8" t="s">
        <v>18</v>
      </c>
      <c r="I32" s="17">
        <v>8.4529999999999994</v>
      </c>
      <c r="J32" s="50">
        <v>276</v>
      </c>
    </row>
    <row r="33" spans="3:10" x14ac:dyDescent="0.2">
      <c r="C33" s="230"/>
      <c r="D33" s="186"/>
      <c r="E33" s="34" t="s">
        <v>21</v>
      </c>
      <c r="F33" s="46" t="s">
        <v>387</v>
      </c>
      <c r="G33" s="13">
        <v>92330703</v>
      </c>
      <c r="H33" s="8" t="s">
        <v>14</v>
      </c>
      <c r="I33" s="17">
        <v>14.978999999999999</v>
      </c>
      <c r="J33" s="50">
        <v>186</v>
      </c>
    </row>
    <row r="34" spans="3:10" x14ac:dyDescent="0.2">
      <c r="C34" s="230"/>
      <c r="D34" s="186"/>
      <c r="E34" s="56" t="s">
        <v>345</v>
      </c>
      <c r="F34" s="46" t="s">
        <v>388</v>
      </c>
      <c r="G34" s="13">
        <v>92330705</v>
      </c>
      <c r="H34" s="8" t="s">
        <v>18</v>
      </c>
      <c r="I34" s="17">
        <v>13.106</v>
      </c>
      <c r="J34" s="50">
        <v>488</v>
      </c>
    </row>
    <row r="35" spans="3:10" ht="13.5" customHeight="1" x14ac:dyDescent="0.2">
      <c r="C35" s="230"/>
      <c r="D35" s="186"/>
      <c r="E35" s="34" t="s">
        <v>181</v>
      </c>
      <c r="F35" s="46" t="s">
        <v>389</v>
      </c>
      <c r="G35" s="13">
        <v>92330706</v>
      </c>
      <c r="H35" s="8" t="s">
        <v>1</v>
      </c>
      <c r="I35" s="19">
        <v>31.013999999999999</v>
      </c>
      <c r="J35" s="50">
        <v>589</v>
      </c>
    </row>
    <row r="36" spans="3:10" ht="16.5" customHeight="1" x14ac:dyDescent="0.2">
      <c r="C36" s="230"/>
      <c r="D36" s="186"/>
      <c r="E36" s="34" t="s">
        <v>22</v>
      </c>
      <c r="F36" s="46" t="s">
        <v>390</v>
      </c>
      <c r="G36" s="13">
        <v>92330707</v>
      </c>
      <c r="H36" s="8" t="s">
        <v>18</v>
      </c>
      <c r="I36" s="17">
        <v>28.317</v>
      </c>
      <c r="J36" s="50">
        <v>761</v>
      </c>
    </row>
    <row r="37" spans="3:10" x14ac:dyDescent="0.2">
      <c r="C37" s="230"/>
      <c r="D37" s="186"/>
      <c r="E37" s="187" t="s">
        <v>315</v>
      </c>
      <c r="F37" s="188"/>
      <c r="G37" s="188"/>
      <c r="H37" s="188"/>
      <c r="I37" s="48">
        <f>SUM(I30:I36)</f>
        <v>159.03300000000002</v>
      </c>
      <c r="J37" s="54">
        <f>SUM(J30:J36)</f>
        <v>3388</v>
      </c>
    </row>
    <row r="38" spans="3:10" ht="15.75" customHeight="1" x14ac:dyDescent="0.2">
      <c r="C38" s="231"/>
      <c r="D38" s="186"/>
      <c r="E38" s="188" t="s">
        <v>302</v>
      </c>
      <c r="F38" s="188"/>
      <c r="G38" s="188"/>
      <c r="H38" s="188"/>
      <c r="I38" s="62">
        <f>I37+I28+I18+I12</f>
        <v>668.50200000000007</v>
      </c>
      <c r="J38" s="54">
        <f>J37+J28+J18+J12</f>
        <v>9378</v>
      </c>
    </row>
    <row r="39" spans="3:10" x14ac:dyDescent="0.2">
      <c r="C39" s="189"/>
      <c r="D39" s="189"/>
      <c r="E39" s="188" t="s">
        <v>473</v>
      </c>
      <c r="F39" s="188"/>
      <c r="G39" s="188"/>
      <c r="H39" s="188"/>
      <c r="I39" s="62">
        <f>I38</f>
        <v>668.50200000000007</v>
      </c>
      <c r="J39" s="60">
        <f>J38</f>
        <v>9378</v>
      </c>
    </row>
    <row r="40" spans="3:10" ht="17.25" customHeight="1" x14ac:dyDescent="0.2">
      <c r="C40" s="141" t="s">
        <v>392</v>
      </c>
      <c r="D40" s="236"/>
      <c r="E40" s="224"/>
      <c r="F40" s="142">
        <v>40</v>
      </c>
      <c r="G40" s="151"/>
      <c r="H40" s="233"/>
      <c r="I40" s="234"/>
      <c r="J40" s="235"/>
    </row>
    <row r="41" spans="3:10" ht="17.25" customHeight="1" x14ac:dyDescent="0.2">
      <c r="C41" s="147"/>
      <c r="D41" s="114" t="s">
        <v>472</v>
      </c>
      <c r="E41" s="115"/>
      <c r="F41" s="121" t="s">
        <v>773</v>
      </c>
      <c r="G41" s="155" t="s">
        <v>785</v>
      </c>
      <c r="H41" s="195"/>
      <c r="I41" s="196"/>
      <c r="J41" s="197"/>
    </row>
    <row r="42" spans="3:10" ht="12.75" customHeight="1" x14ac:dyDescent="0.2">
      <c r="C42" s="148"/>
      <c r="D42" s="237"/>
      <c r="E42" s="41" t="s">
        <v>182</v>
      </c>
      <c r="F42" s="45" t="s">
        <v>394</v>
      </c>
      <c r="G42" s="157">
        <v>923801</v>
      </c>
      <c r="H42" s="189"/>
      <c r="I42" s="189"/>
      <c r="J42" s="189"/>
    </row>
    <row r="43" spans="3:10" s="11" customFormat="1" ht="12.75" customHeight="1" x14ac:dyDescent="0.2">
      <c r="C43" s="148"/>
      <c r="D43" s="238"/>
      <c r="E43" s="5" t="s">
        <v>23</v>
      </c>
      <c r="F43" s="46" t="s">
        <v>395</v>
      </c>
      <c r="G43" s="158">
        <v>92380101</v>
      </c>
      <c r="H43" s="4" t="s">
        <v>1</v>
      </c>
      <c r="I43" s="20">
        <v>28.21</v>
      </c>
      <c r="J43" s="53">
        <v>666</v>
      </c>
    </row>
    <row r="44" spans="3:10" x14ac:dyDescent="0.2">
      <c r="C44" s="148"/>
      <c r="D44" s="238"/>
      <c r="E44" s="5" t="s">
        <v>24</v>
      </c>
      <c r="F44" s="46" t="s">
        <v>396</v>
      </c>
      <c r="G44" s="13">
        <v>92380102</v>
      </c>
      <c r="H44" s="4" t="s">
        <v>1</v>
      </c>
      <c r="I44" s="20">
        <v>10.803000000000001</v>
      </c>
      <c r="J44" s="53">
        <v>27</v>
      </c>
    </row>
    <row r="45" spans="3:10" x14ac:dyDescent="0.2">
      <c r="C45" s="148"/>
      <c r="D45" s="238"/>
      <c r="E45" s="5" t="s">
        <v>25</v>
      </c>
      <c r="F45" s="46" t="s">
        <v>397</v>
      </c>
      <c r="G45" s="13">
        <v>92380103</v>
      </c>
      <c r="H45" s="4" t="s">
        <v>1</v>
      </c>
      <c r="I45" s="20">
        <v>17.041</v>
      </c>
      <c r="J45" s="53">
        <v>167</v>
      </c>
    </row>
    <row r="46" spans="3:10" x14ac:dyDescent="0.2">
      <c r="C46" s="148"/>
      <c r="D46" s="238"/>
      <c r="E46" s="5" t="s">
        <v>26</v>
      </c>
      <c r="F46" s="46" t="s">
        <v>398</v>
      </c>
      <c r="G46" s="13">
        <v>92380104</v>
      </c>
      <c r="H46" s="4" t="s">
        <v>1</v>
      </c>
      <c r="I46" s="20">
        <v>15.404999999999999</v>
      </c>
      <c r="J46" s="53">
        <v>10</v>
      </c>
    </row>
    <row r="47" spans="3:10" x14ac:dyDescent="0.2">
      <c r="C47" s="148"/>
      <c r="D47" s="238"/>
      <c r="E47" s="5" t="s">
        <v>27</v>
      </c>
      <c r="F47" s="46" t="s">
        <v>399</v>
      </c>
      <c r="G47" s="13">
        <v>92380105</v>
      </c>
      <c r="H47" s="4" t="s">
        <v>1</v>
      </c>
      <c r="I47" s="20">
        <v>33.412999999999997</v>
      </c>
      <c r="J47" s="53">
        <v>119</v>
      </c>
    </row>
    <row r="48" spans="3:10" x14ac:dyDescent="0.2">
      <c r="C48" s="148"/>
      <c r="D48" s="238"/>
      <c r="E48" s="5" t="s">
        <v>28</v>
      </c>
      <c r="F48" s="46" t="s">
        <v>400</v>
      </c>
      <c r="G48" s="13">
        <v>92380106</v>
      </c>
      <c r="H48" s="4" t="s">
        <v>1</v>
      </c>
      <c r="I48" s="20">
        <v>15.005000000000001</v>
      </c>
      <c r="J48" s="53">
        <v>114</v>
      </c>
    </row>
    <row r="49" spans="3:10" x14ac:dyDescent="0.2">
      <c r="C49" s="148"/>
      <c r="D49" s="238"/>
      <c r="E49" s="5" t="s">
        <v>29</v>
      </c>
      <c r="F49" s="46" t="s">
        <v>401</v>
      </c>
      <c r="G49" s="13">
        <v>92380107</v>
      </c>
      <c r="H49" s="4" t="s">
        <v>1</v>
      </c>
      <c r="I49" s="20">
        <v>19.431999999999999</v>
      </c>
      <c r="J49" s="53">
        <v>13</v>
      </c>
    </row>
    <row r="50" spans="3:10" x14ac:dyDescent="0.2">
      <c r="C50" s="148"/>
      <c r="D50" s="238"/>
      <c r="E50" s="188" t="s">
        <v>316</v>
      </c>
      <c r="F50" s="188"/>
      <c r="G50" s="188"/>
      <c r="H50" s="188"/>
      <c r="I50" s="62">
        <f>SUM(I43:I49)</f>
        <v>139.309</v>
      </c>
      <c r="J50" s="60">
        <f>SUM(J43:J49)</f>
        <v>1116</v>
      </c>
    </row>
    <row r="51" spans="3:10" x14ac:dyDescent="0.2">
      <c r="C51" s="148"/>
      <c r="D51" s="238"/>
      <c r="E51" s="41" t="s">
        <v>184</v>
      </c>
      <c r="F51" s="63" t="s">
        <v>402</v>
      </c>
      <c r="G51" s="48">
        <v>923802</v>
      </c>
      <c r="H51" s="189"/>
      <c r="I51" s="189"/>
      <c r="J51" s="189"/>
    </row>
    <row r="52" spans="3:10" x14ac:dyDescent="0.2">
      <c r="C52" s="148"/>
      <c r="D52" s="238"/>
      <c r="E52" s="5" t="s">
        <v>39</v>
      </c>
      <c r="F52" s="46" t="s">
        <v>403</v>
      </c>
      <c r="G52" s="13">
        <v>92380201</v>
      </c>
      <c r="H52" s="64" t="s">
        <v>1</v>
      </c>
      <c r="I52" s="20">
        <v>38.514000000000003</v>
      </c>
      <c r="J52" s="53">
        <v>447</v>
      </c>
    </row>
    <row r="53" spans="3:10" x14ac:dyDescent="0.2">
      <c r="C53" s="148"/>
      <c r="D53" s="238"/>
      <c r="E53" s="5" t="s">
        <v>40</v>
      </c>
      <c r="F53" s="46" t="s">
        <v>404</v>
      </c>
      <c r="G53" s="13">
        <v>92380202</v>
      </c>
      <c r="H53" s="8" t="s">
        <v>1</v>
      </c>
      <c r="I53" s="20">
        <v>20.791</v>
      </c>
      <c r="J53" s="53">
        <v>71</v>
      </c>
    </row>
    <row r="54" spans="3:10" x14ac:dyDescent="0.2">
      <c r="C54" s="148"/>
      <c r="D54" s="238"/>
      <c r="E54" s="5" t="s">
        <v>41</v>
      </c>
      <c r="F54" s="46" t="s">
        <v>405</v>
      </c>
      <c r="G54" s="13">
        <v>92380203</v>
      </c>
      <c r="H54" s="8" t="s">
        <v>1</v>
      </c>
      <c r="I54" s="20">
        <v>14.98</v>
      </c>
      <c r="J54" s="53">
        <v>79</v>
      </c>
    </row>
    <row r="55" spans="3:10" x14ac:dyDescent="0.2">
      <c r="C55" s="148"/>
      <c r="D55" s="238"/>
      <c r="E55" s="5" t="s">
        <v>42</v>
      </c>
      <c r="F55" s="46" t="s">
        <v>406</v>
      </c>
      <c r="G55" s="13">
        <v>92380204</v>
      </c>
      <c r="H55" s="8" t="s">
        <v>1</v>
      </c>
      <c r="I55" s="20">
        <v>6.8</v>
      </c>
      <c r="J55" s="53">
        <v>29</v>
      </c>
    </row>
    <row r="56" spans="3:10" x14ac:dyDescent="0.2">
      <c r="C56" s="148"/>
      <c r="D56" s="238"/>
      <c r="E56" s="5" t="s">
        <v>43</v>
      </c>
      <c r="F56" s="46" t="s">
        <v>407</v>
      </c>
      <c r="G56" s="13">
        <v>92380205</v>
      </c>
      <c r="H56" s="8" t="s">
        <v>1</v>
      </c>
      <c r="I56" s="20">
        <v>9.8699999999999992</v>
      </c>
      <c r="J56" s="53">
        <v>39</v>
      </c>
    </row>
    <row r="57" spans="3:10" x14ac:dyDescent="0.2">
      <c r="C57" s="148"/>
      <c r="D57" s="238"/>
      <c r="E57" s="5" t="s">
        <v>44</v>
      </c>
      <c r="F57" s="46" t="s">
        <v>408</v>
      </c>
      <c r="G57" s="13">
        <v>92380206</v>
      </c>
      <c r="H57" s="8" t="s">
        <v>1</v>
      </c>
      <c r="I57" s="20">
        <v>13.379</v>
      </c>
      <c r="J57" s="53">
        <v>47</v>
      </c>
    </row>
    <row r="58" spans="3:10" x14ac:dyDescent="0.2">
      <c r="C58" s="148"/>
      <c r="D58" s="238"/>
      <c r="E58" s="5" t="s">
        <v>45</v>
      </c>
      <c r="F58" s="46" t="s">
        <v>409</v>
      </c>
      <c r="G58" s="13">
        <v>92380207</v>
      </c>
      <c r="H58" s="8" t="s">
        <v>1</v>
      </c>
      <c r="I58" s="20">
        <v>6.4249999999999998</v>
      </c>
      <c r="J58" s="53">
        <v>51</v>
      </c>
    </row>
    <row r="59" spans="3:10" x14ac:dyDescent="0.2">
      <c r="C59" s="148"/>
      <c r="D59" s="238"/>
      <c r="E59" s="188" t="s">
        <v>317</v>
      </c>
      <c r="F59" s="188"/>
      <c r="G59" s="188"/>
      <c r="H59" s="188"/>
      <c r="I59" s="48">
        <f>SUM(I52:I58)</f>
        <v>110.75900000000001</v>
      </c>
      <c r="J59" s="51">
        <f>SUM(J52:J58)</f>
        <v>763</v>
      </c>
    </row>
    <row r="60" spans="3:10" x14ac:dyDescent="0.2">
      <c r="C60" s="148"/>
      <c r="D60" s="238"/>
      <c r="E60" s="33" t="s">
        <v>188</v>
      </c>
      <c r="F60" s="45" t="s">
        <v>410</v>
      </c>
      <c r="G60" s="48">
        <v>923803</v>
      </c>
      <c r="H60" s="189"/>
      <c r="I60" s="189"/>
      <c r="J60" s="189"/>
    </row>
    <row r="61" spans="3:10" x14ac:dyDescent="0.2">
      <c r="C61" s="148"/>
      <c r="D61" s="238"/>
      <c r="E61" s="22" t="s">
        <v>207</v>
      </c>
      <c r="F61" s="46" t="s">
        <v>411</v>
      </c>
      <c r="G61" s="13">
        <v>92380311</v>
      </c>
      <c r="H61" s="64" t="s">
        <v>1</v>
      </c>
      <c r="I61" s="23">
        <v>16.224</v>
      </c>
      <c r="J61" s="67">
        <v>120</v>
      </c>
    </row>
    <row r="62" spans="3:10" ht="25.5" x14ac:dyDescent="0.2">
      <c r="C62" s="148"/>
      <c r="D62" s="238"/>
      <c r="E62" s="65" t="s">
        <v>197</v>
      </c>
      <c r="F62" s="46" t="s">
        <v>412</v>
      </c>
      <c r="G62" s="13">
        <v>92380301</v>
      </c>
      <c r="H62" s="8" t="s">
        <v>14</v>
      </c>
      <c r="I62" s="23">
        <v>4.7</v>
      </c>
      <c r="J62" s="66">
        <v>49</v>
      </c>
    </row>
    <row r="63" spans="3:10" ht="13.5" customHeight="1" x14ac:dyDescent="0.2">
      <c r="C63" s="148"/>
      <c r="D63" s="238"/>
      <c r="E63" s="22" t="s">
        <v>198</v>
      </c>
      <c r="F63" s="46" t="s">
        <v>413</v>
      </c>
      <c r="G63" s="13">
        <v>92380302</v>
      </c>
      <c r="H63" s="8" t="s">
        <v>1</v>
      </c>
      <c r="I63" s="23">
        <v>5.9249999999999998</v>
      </c>
      <c r="J63" s="66">
        <v>208</v>
      </c>
    </row>
    <row r="64" spans="3:10" x14ac:dyDescent="0.2">
      <c r="C64" s="148"/>
      <c r="D64" s="238"/>
      <c r="E64" s="22" t="s">
        <v>199</v>
      </c>
      <c r="F64" s="46" t="s">
        <v>414</v>
      </c>
      <c r="G64" s="13">
        <v>92380303</v>
      </c>
      <c r="H64" s="8" t="s">
        <v>14</v>
      </c>
      <c r="I64" s="43">
        <v>12.1</v>
      </c>
      <c r="J64" s="66">
        <v>104</v>
      </c>
    </row>
    <row r="65" spans="3:10" x14ac:dyDescent="0.2">
      <c r="C65" s="148"/>
      <c r="D65" s="238"/>
      <c r="E65" s="22" t="s">
        <v>200</v>
      </c>
      <c r="F65" s="46" t="s">
        <v>415</v>
      </c>
      <c r="G65" s="13">
        <v>92380304</v>
      </c>
      <c r="H65" s="8" t="s">
        <v>1</v>
      </c>
      <c r="I65" s="42">
        <v>2.605</v>
      </c>
      <c r="J65" s="66">
        <v>21</v>
      </c>
    </row>
    <row r="66" spans="3:10" x14ac:dyDescent="0.2">
      <c r="C66" s="148"/>
      <c r="D66" s="238"/>
      <c r="E66" s="22" t="s">
        <v>201</v>
      </c>
      <c r="F66" s="46" t="s">
        <v>416</v>
      </c>
      <c r="G66" s="13">
        <v>92380305</v>
      </c>
      <c r="H66" s="8" t="s">
        <v>14</v>
      </c>
      <c r="I66" s="23">
        <v>3.9750000000000001</v>
      </c>
      <c r="J66" s="66">
        <v>69</v>
      </c>
    </row>
    <row r="67" spans="3:10" x14ac:dyDescent="0.2">
      <c r="C67" s="148"/>
      <c r="D67" s="238"/>
      <c r="E67" s="22" t="s">
        <v>202</v>
      </c>
      <c r="F67" s="46" t="s">
        <v>417</v>
      </c>
      <c r="G67" s="13">
        <v>92380306</v>
      </c>
      <c r="H67" s="8" t="s">
        <v>14</v>
      </c>
      <c r="I67" s="23">
        <v>5.75</v>
      </c>
      <c r="J67" s="66">
        <v>68</v>
      </c>
    </row>
    <row r="68" spans="3:10" x14ac:dyDescent="0.2">
      <c r="C68" s="148"/>
      <c r="D68" s="238"/>
      <c r="E68" s="22" t="s">
        <v>203</v>
      </c>
      <c r="F68" s="46" t="s">
        <v>418</v>
      </c>
      <c r="G68" s="13">
        <v>92380307</v>
      </c>
      <c r="H68" s="8" t="s">
        <v>14</v>
      </c>
      <c r="I68" s="23">
        <v>20.699000000000002</v>
      </c>
      <c r="J68" s="66">
        <v>228</v>
      </c>
    </row>
    <row r="69" spans="3:10" x14ac:dyDescent="0.2">
      <c r="C69" s="148"/>
      <c r="D69" s="238"/>
      <c r="E69" s="22" t="s">
        <v>204</v>
      </c>
      <c r="F69" s="46" t="s">
        <v>419</v>
      </c>
      <c r="G69" s="13">
        <v>92380308</v>
      </c>
      <c r="H69" s="8" t="s">
        <v>1</v>
      </c>
      <c r="I69" s="23">
        <v>8.3610000000000007</v>
      </c>
      <c r="J69" s="66">
        <v>8</v>
      </c>
    </row>
    <row r="70" spans="3:10" x14ac:dyDescent="0.2">
      <c r="C70" s="148"/>
      <c r="D70" s="238"/>
      <c r="E70" s="22" t="s">
        <v>205</v>
      </c>
      <c r="F70" s="46" t="s">
        <v>420</v>
      </c>
      <c r="G70" s="13">
        <v>92380309</v>
      </c>
      <c r="H70" s="8" t="s">
        <v>1</v>
      </c>
      <c r="I70" s="23">
        <v>6.95</v>
      </c>
      <c r="J70" s="66">
        <v>68</v>
      </c>
    </row>
    <row r="71" spans="3:10" x14ac:dyDescent="0.2">
      <c r="C71" s="148"/>
      <c r="D71" s="238"/>
      <c r="E71" s="22" t="s">
        <v>206</v>
      </c>
      <c r="F71" s="46" t="s">
        <v>421</v>
      </c>
      <c r="G71" s="13">
        <v>92380310</v>
      </c>
      <c r="H71" s="8" t="s">
        <v>1</v>
      </c>
      <c r="I71" s="24">
        <v>2.7370000000000001</v>
      </c>
      <c r="J71" s="66">
        <v>54</v>
      </c>
    </row>
    <row r="72" spans="3:10" x14ac:dyDescent="0.2">
      <c r="C72" s="148"/>
      <c r="D72" s="238"/>
      <c r="E72" s="22" t="s">
        <v>208</v>
      </c>
      <c r="F72" s="46" t="s">
        <v>422</v>
      </c>
      <c r="G72" s="13">
        <v>92380312</v>
      </c>
      <c r="H72" s="8" t="s">
        <v>14</v>
      </c>
      <c r="I72" s="23">
        <v>7.5</v>
      </c>
      <c r="J72" s="66">
        <v>88</v>
      </c>
    </row>
    <row r="73" spans="3:10" x14ac:dyDescent="0.2">
      <c r="C73" s="148"/>
      <c r="D73" s="238"/>
      <c r="E73" s="22" t="s">
        <v>209</v>
      </c>
      <c r="F73" s="46" t="s">
        <v>423</v>
      </c>
      <c r="G73" s="13">
        <v>92380313</v>
      </c>
      <c r="H73" s="8" t="s">
        <v>1</v>
      </c>
      <c r="I73" s="23">
        <v>11.35</v>
      </c>
      <c r="J73" s="66">
        <v>107</v>
      </c>
    </row>
    <row r="74" spans="3:10" x14ac:dyDescent="0.2">
      <c r="C74" s="148"/>
      <c r="D74" s="238"/>
      <c r="E74" s="22" t="s">
        <v>210</v>
      </c>
      <c r="F74" s="46" t="s">
        <v>424</v>
      </c>
      <c r="G74" s="13">
        <v>92380314</v>
      </c>
      <c r="H74" s="8" t="s">
        <v>1</v>
      </c>
      <c r="I74" s="23">
        <v>6.3250000000000002</v>
      </c>
      <c r="J74" s="66">
        <v>68</v>
      </c>
    </row>
    <row r="75" spans="3:10" x14ac:dyDescent="0.2">
      <c r="C75" s="148"/>
      <c r="D75" s="238"/>
      <c r="E75" s="22" t="s">
        <v>211</v>
      </c>
      <c r="F75" s="46" t="s">
        <v>425</v>
      </c>
      <c r="G75" s="13">
        <v>92380315</v>
      </c>
      <c r="H75" s="8" t="s">
        <v>1</v>
      </c>
      <c r="I75" s="23">
        <v>17.475999999999999</v>
      </c>
      <c r="J75" s="66">
        <v>108</v>
      </c>
    </row>
    <row r="76" spans="3:10" x14ac:dyDescent="0.2">
      <c r="C76" s="148"/>
      <c r="D76" s="238"/>
      <c r="E76" s="22" t="s">
        <v>212</v>
      </c>
      <c r="F76" s="46" t="s">
        <v>426</v>
      </c>
      <c r="G76" s="13">
        <v>92380316</v>
      </c>
      <c r="H76" s="8" t="s">
        <v>14</v>
      </c>
      <c r="I76" s="23">
        <v>5.55</v>
      </c>
      <c r="J76" s="66">
        <v>95</v>
      </c>
    </row>
    <row r="77" spans="3:10" x14ac:dyDescent="0.2">
      <c r="C77" s="148"/>
      <c r="D77" s="238"/>
      <c r="E77" s="22" t="s">
        <v>213</v>
      </c>
      <c r="F77" s="46" t="s">
        <v>427</v>
      </c>
      <c r="G77" s="13">
        <v>92380317</v>
      </c>
      <c r="H77" s="8" t="s">
        <v>1</v>
      </c>
      <c r="I77" s="25">
        <v>5.7750000000000004</v>
      </c>
      <c r="J77" s="66">
        <v>89</v>
      </c>
    </row>
    <row r="78" spans="3:10" x14ac:dyDescent="0.2">
      <c r="C78" s="148"/>
      <c r="D78" s="238"/>
      <c r="E78" s="188" t="s">
        <v>319</v>
      </c>
      <c r="F78" s="188"/>
      <c r="G78" s="188"/>
      <c r="H78" s="188"/>
      <c r="I78" s="29">
        <f>SUM(I61:I77)</f>
        <v>144.00200000000001</v>
      </c>
      <c r="J78" s="60">
        <f>SUM(J61:J77)</f>
        <v>1552</v>
      </c>
    </row>
    <row r="79" spans="3:10" x14ac:dyDescent="0.2">
      <c r="C79" s="148"/>
      <c r="D79" s="238"/>
      <c r="E79" s="33" t="s">
        <v>191</v>
      </c>
      <c r="F79" s="45" t="s">
        <v>428</v>
      </c>
      <c r="G79" s="48">
        <v>923804</v>
      </c>
      <c r="H79" s="189"/>
      <c r="I79" s="189"/>
      <c r="J79" s="189"/>
    </row>
    <row r="80" spans="3:10" x14ac:dyDescent="0.2">
      <c r="C80" s="148"/>
      <c r="D80" s="238"/>
      <c r="E80" s="22" t="s">
        <v>239</v>
      </c>
      <c r="F80" s="46" t="s">
        <v>429</v>
      </c>
      <c r="G80" s="158">
        <v>92380406</v>
      </c>
      <c r="H80" s="4" t="s">
        <v>1</v>
      </c>
      <c r="I80" s="26">
        <v>14.907999999999999</v>
      </c>
      <c r="J80" s="66">
        <v>144</v>
      </c>
    </row>
    <row r="81" spans="3:10" x14ac:dyDescent="0.2">
      <c r="C81" s="148"/>
      <c r="D81" s="238"/>
      <c r="E81" s="22" t="s">
        <v>234</v>
      </c>
      <c r="F81" s="46" t="s">
        <v>430</v>
      </c>
      <c r="G81" s="13">
        <v>92380401</v>
      </c>
      <c r="H81" s="4" t="s">
        <v>1</v>
      </c>
      <c r="I81" s="26">
        <v>14.295</v>
      </c>
      <c r="J81" s="66">
        <v>48</v>
      </c>
    </row>
    <row r="82" spans="3:10" x14ac:dyDescent="0.2">
      <c r="C82" s="148"/>
      <c r="D82" s="238"/>
      <c r="E82" s="22" t="s">
        <v>235</v>
      </c>
      <c r="F82" s="46" t="s">
        <v>431</v>
      </c>
      <c r="G82" s="13">
        <v>92380402</v>
      </c>
      <c r="H82" s="4" t="s">
        <v>1</v>
      </c>
      <c r="I82" s="26">
        <v>41.44</v>
      </c>
      <c r="J82" s="66">
        <v>378</v>
      </c>
    </row>
    <row r="83" spans="3:10" x14ac:dyDescent="0.2">
      <c r="C83" s="148"/>
      <c r="D83" s="238"/>
      <c r="E83" s="22" t="s">
        <v>236</v>
      </c>
      <c r="F83" s="46" t="s">
        <v>432</v>
      </c>
      <c r="G83" s="13">
        <v>92380403</v>
      </c>
      <c r="H83" s="4" t="s">
        <v>1</v>
      </c>
      <c r="I83" s="26">
        <v>11.03</v>
      </c>
      <c r="J83" s="66">
        <v>66</v>
      </c>
    </row>
    <row r="84" spans="3:10" s="11" customFormat="1" x14ac:dyDescent="0.2">
      <c r="C84" s="148"/>
      <c r="D84" s="238"/>
      <c r="E84" s="22" t="s">
        <v>237</v>
      </c>
      <c r="F84" s="46" t="s">
        <v>433</v>
      </c>
      <c r="G84" s="13">
        <v>92380404</v>
      </c>
      <c r="H84" s="4" t="s">
        <v>1</v>
      </c>
      <c r="I84" s="26">
        <v>14.531000000000001</v>
      </c>
      <c r="J84" s="66">
        <v>205</v>
      </c>
    </row>
    <row r="85" spans="3:10" s="11" customFormat="1" x14ac:dyDescent="0.2">
      <c r="C85" s="148"/>
      <c r="D85" s="238"/>
      <c r="E85" s="22" t="s">
        <v>238</v>
      </c>
      <c r="F85" s="46" t="s">
        <v>434</v>
      </c>
      <c r="G85" s="158">
        <v>92380405</v>
      </c>
      <c r="H85" s="4" t="s">
        <v>1</v>
      </c>
      <c r="I85" s="26">
        <v>17.306999999999999</v>
      </c>
      <c r="J85" s="66">
        <v>93</v>
      </c>
    </row>
    <row r="86" spans="3:10" s="11" customFormat="1" x14ac:dyDescent="0.2">
      <c r="C86" s="148"/>
      <c r="D86" s="238"/>
      <c r="E86" s="22" t="s">
        <v>240</v>
      </c>
      <c r="F86" s="46" t="s">
        <v>435</v>
      </c>
      <c r="G86" s="158">
        <v>92380407</v>
      </c>
      <c r="H86" s="4" t="s">
        <v>1</v>
      </c>
      <c r="I86" s="26">
        <v>8.8840000000000003</v>
      </c>
      <c r="J86" s="66">
        <v>34</v>
      </c>
    </row>
    <row r="87" spans="3:10" s="11" customFormat="1" x14ac:dyDescent="0.2">
      <c r="C87" s="148"/>
      <c r="D87" s="238"/>
      <c r="E87" s="22" t="s">
        <v>241</v>
      </c>
      <c r="F87" s="46" t="s">
        <v>436</v>
      </c>
      <c r="G87" s="158">
        <v>92380408</v>
      </c>
      <c r="H87" s="4" t="s">
        <v>1</v>
      </c>
      <c r="I87" s="26">
        <v>12.18</v>
      </c>
      <c r="J87" s="66">
        <v>241</v>
      </c>
    </row>
    <row r="88" spans="3:10" s="11" customFormat="1" x14ac:dyDescent="0.2">
      <c r="C88" s="148"/>
      <c r="D88" s="238"/>
      <c r="E88" s="22" t="s">
        <v>242</v>
      </c>
      <c r="F88" s="46" t="s">
        <v>437</v>
      </c>
      <c r="G88" s="158">
        <v>92380409</v>
      </c>
      <c r="H88" s="4" t="s">
        <v>1</v>
      </c>
      <c r="I88" s="26">
        <v>16.007000000000001</v>
      </c>
      <c r="J88" s="66">
        <v>197</v>
      </c>
    </row>
    <row r="89" spans="3:10" s="11" customFormat="1" x14ac:dyDescent="0.2">
      <c r="C89" s="148"/>
      <c r="D89" s="238"/>
      <c r="E89" s="194" t="s">
        <v>322</v>
      </c>
      <c r="F89" s="194"/>
      <c r="G89" s="194"/>
      <c r="H89" s="194"/>
      <c r="I89" s="27">
        <f>SUM(I80:I88)</f>
        <v>150.58200000000002</v>
      </c>
      <c r="J89" s="60">
        <f>SUM(J80:J88)</f>
        <v>1406</v>
      </c>
    </row>
    <row r="90" spans="3:10" s="11" customFormat="1" x14ac:dyDescent="0.2">
      <c r="C90" s="148"/>
      <c r="D90" s="238"/>
      <c r="E90" s="33" t="s">
        <v>190</v>
      </c>
      <c r="F90" s="45" t="s">
        <v>438</v>
      </c>
      <c r="G90" s="157">
        <v>923805</v>
      </c>
      <c r="H90" s="193"/>
      <c r="I90" s="193"/>
      <c r="J90" s="193"/>
    </row>
    <row r="91" spans="3:10" s="11" customFormat="1" x14ac:dyDescent="0.2">
      <c r="C91" s="148"/>
      <c r="D91" s="238"/>
      <c r="E91" s="22" t="s">
        <v>232</v>
      </c>
      <c r="F91" s="46" t="s">
        <v>439</v>
      </c>
      <c r="G91" s="158">
        <v>92380507</v>
      </c>
      <c r="H91" s="4" t="s">
        <v>1</v>
      </c>
      <c r="I91" s="69">
        <v>24.498999999999999</v>
      </c>
      <c r="J91" s="67">
        <v>386</v>
      </c>
    </row>
    <row r="92" spans="3:10" s="11" customFormat="1" x14ac:dyDescent="0.2">
      <c r="C92" s="148"/>
      <c r="D92" s="238"/>
      <c r="E92" s="22" t="s">
        <v>226</v>
      </c>
      <c r="F92" s="46" t="s">
        <v>440</v>
      </c>
      <c r="G92" s="158">
        <v>92380501</v>
      </c>
      <c r="H92" s="4" t="s">
        <v>1</v>
      </c>
      <c r="I92" s="28">
        <v>22.199000000000002</v>
      </c>
      <c r="J92" s="66">
        <v>96</v>
      </c>
    </row>
    <row r="93" spans="3:10" s="11" customFormat="1" x14ac:dyDescent="0.2">
      <c r="C93" s="148"/>
      <c r="D93" s="238"/>
      <c r="E93" s="22" t="s">
        <v>227</v>
      </c>
      <c r="F93" s="46" t="s">
        <v>441</v>
      </c>
      <c r="G93" s="158">
        <v>92380502</v>
      </c>
      <c r="H93" s="4" t="s">
        <v>1</v>
      </c>
      <c r="I93" s="28">
        <v>17.524999999999999</v>
      </c>
      <c r="J93" s="66">
        <v>113</v>
      </c>
    </row>
    <row r="94" spans="3:10" s="11" customFormat="1" ht="14.25" customHeight="1" x14ac:dyDescent="0.2">
      <c r="C94" s="148"/>
      <c r="D94" s="238"/>
      <c r="E94" s="22" t="s">
        <v>228</v>
      </c>
      <c r="F94" s="46" t="s">
        <v>442</v>
      </c>
      <c r="G94" s="158">
        <v>92380503</v>
      </c>
      <c r="H94" s="4" t="s">
        <v>1</v>
      </c>
      <c r="I94" s="28">
        <v>15.148999999999999</v>
      </c>
      <c r="J94" s="66">
        <v>93</v>
      </c>
    </row>
    <row r="95" spans="3:10" x14ac:dyDescent="0.2">
      <c r="C95" s="148"/>
      <c r="D95" s="238"/>
      <c r="E95" s="22" t="s">
        <v>229</v>
      </c>
      <c r="F95" s="46" t="s">
        <v>443</v>
      </c>
      <c r="G95" s="158">
        <v>92380504</v>
      </c>
      <c r="H95" s="4" t="s">
        <v>1</v>
      </c>
      <c r="I95" s="28">
        <v>3.25</v>
      </c>
      <c r="J95" s="66">
        <v>107</v>
      </c>
    </row>
    <row r="96" spans="3:10" s="11" customFormat="1" ht="15" customHeight="1" x14ac:dyDescent="0.2">
      <c r="C96" s="148"/>
      <c r="D96" s="238"/>
      <c r="E96" s="22" t="s">
        <v>230</v>
      </c>
      <c r="F96" s="46" t="s">
        <v>444</v>
      </c>
      <c r="G96" s="158">
        <v>92380505</v>
      </c>
      <c r="H96" s="4" t="s">
        <v>1</v>
      </c>
      <c r="I96" s="28">
        <v>17.149999999999999</v>
      </c>
      <c r="J96" s="66">
        <v>111</v>
      </c>
    </row>
    <row r="97" spans="3:10" s="11" customFormat="1" ht="13.5" customHeight="1" x14ac:dyDescent="0.2">
      <c r="C97" s="148"/>
      <c r="D97" s="238"/>
      <c r="E97" s="22" t="s">
        <v>231</v>
      </c>
      <c r="F97" s="46" t="s">
        <v>445</v>
      </c>
      <c r="G97" s="13">
        <v>92380506</v>
      </c>
      <c r="H97" s="4" t="s">
        <v>1</v>
      </c>
      <c r="I97" s="28">
        <v>9.25</v>
      </c>
      <c r="J97" s="66">
        <v>41</v>
      </c>
    </row>
    <row r="98" spans="3:10" s="11" customFormat="1" x14ac:dyDescent="0.2">
      <c r="C98" s="148"/>
      <c r="D98" s="238"/>
      <c r="E98" s="22" t="s">
        <v>20</v>
      </c>
      <c r="F98" s="46" t="s">
        <v>446</v>
      </c>
      <c r="G98" s="158">
        <v>92380508</v>
      </c>
      <c r="H98" s="4" t="s">
        <v>1</v>
      </c>
      <c r="I98" s="28">
        <v>14.625</v>
      </c>
      <c r="J98" s="66">
        <v>135</v>
      </c>
    </row>
    <row r="99" spans="3:10" s="11" customFormat="1" x14ac:dyDescent="0.2">
      <c r="C99" s="148"/>
      <c r="D99" s="238"/>
      <c r="E99" s="22" t="s">
        <v>233</v>
      </c>
      <c r="F99" s="46" t="s">
        <v>447</v>
      </c>
      <c r="G99" s="158">
        <v>92380509</v>
      </c>
      <c r="H99" s="68" t="s">
        <v>1</v>
      </c>
      <c r="I99" s="13">
        <v>15.849</v>
      </c>
      <c r="J99" s="66">
        <v>89</v>
      </c>
    </row>
    <row r="100" spans="3:10" s="11" customFormat="1" x14ac:dyDescent="0.2">
      <c r="C100" s="148"/>
      <c r="D100" s="238"/>
      <c r="E100" s="194" t="s">
        <v>321</v>
      </c>
      <c r="F100" s="194"/>
      <c r="G100" s="194"/>
      <c r="H100" s="194"/>
      <c r="I100" s="27">
        <f>SUM(I91:I99)</f>
        <v>139.49599999999998</v>
      </c>
      <c r="J100" s="60">
        <f>SUM(J91:J99)</f>
        <v>1171</v>
      </c>
    </row>
    <row r="101" spans="3:10" s="11" customFormat="1" x14ac:dyDescent="0.2">
      <c r="C101" s="148"/>
      <c r="D101" s="238"/>
      <c r="E101" s="33" t="s">
        <v>196</v>
      </c>
      <c r="F101" s="63" t="s">
        <v>448</v>
      </c>
      <c r="G101" s="157">
        <v>923806</v>
      </c>
      <c r="H101" s="193"/>
      <c r="I101" s="193"/>
      <c r="J101" s="193"/>
    </row>
    <row r="102" spans="3:10" s="11" customFormat="1" x14ac:dyDescent="0.2">
      <c r="C102" s="148"/>
      <c r="D102" s="238"/>
      <c r="E102" s="8" t="s">
        <v>243</v>
      </c>
      <c r="F102" s="46" t="s">
        <v>449</v>
      </c>
      <c r="G102" s="158">
        <v>92380601</v>
      </c>
      <c r="H102" s="31" t="s">
        <v>1</v>
      </c>
      <c r="I102" s="30">
        <v>65.599999999999994</v>
      </c>
      <c r="J102" s="66">
        <v>504</v>
      </c>
    </row>
    <row r="103" spans="3:10" s="11" customFormat="1" x14ac:dyDescent="0.2">
      <c r="C103" s="148"/>
      <c r="D103" s="238"/>
      <c r="E103" s="8" t="s">
        <v>244</v>
      </c>
      <c r="F103" s="46" t="s">
        <v>450</v>
      </c>
      <c r="G103" s="158">
        <v>92380602</v>
      </c>
      <c r="H103" s="4" t="s">
        <v>1</v>
      </c>
      <c r="I103" s="30">
        <v>13.875</v>
      </c>
      <c r="J103" s="66">
        <v>132</v>
      </c>
    </row>
    <row r="104" spans="3:10" s="11" customFormat="1" ht="15" customHeight="1" x14ac:dyDescent="0.2">
      <c r="C104" s="148"/>
      <c r="D104" s="238"/>
      <c r="E104" s="186" t="s">
        <v>323</v>
      </c>
      <c r="F104" s="186"/>
      <c r="G104" s="186"/>
      <c r="H104" s="186"/>
      <c r="I104" s="71">
        <f>SUM(I102:I103)</f>
        <v>79.474999999999994</v>
      </c>
      <c r="J104" s="70">
        <f>SUM(J102:J103)</f>
        <v>636</v>
      </c>
    </row>
    <row r="105" spans="3:10" s="11" customFormat="1" x14ac:dyDescent="0.2">
      <c r="C105" s="148"/>
      <c r="D105" s="238"/>
      <c r="E105" s="41" t="s">
        <v>187</v>
      </c>
      <c r="F105" s="45" t="s">
        <v>451</v>
      </c>
      <c r="G105" s="157">
        <v>923807</v>
      </c>
      <c r="H105" s="193"/>
      <c r="I105" s="193"/>
      <c r="J105" s="193"/>
    </row>
    <row r="106" spans="3:10" s="11" customFormat="1" x14ac:dyDescent="0.2">
      <c r="C106" s="148"/>
      <c r="D106" s="238"/>
      <c r="E106" s="2" t="s">
        <v>63</v>
      </c>
      <c r="F106" s="46" t="s">
        <v>452</v>
      </c>
      <c r="G106" s="158">
        <v>92380704</v>
      </c>
      <c r="H106" s="8" t="s">
        <v>1</v>
      </c>
      <c r="I106" s="17">
        <v>54.744999999999997</v>
      </c>
      <c r="J106" s="50">
        <v>191</v>
      </c>
    </row>
    <row r="107" spans="3:10" s="11" customFormat="1" x14ac:dyDescent="0.2">
      <c r="C107" s="148"/>
      <c r="D107" s="238"/>
      <c r="E107" s="2" t="s">
        <v>64</v>
      </c>
      <c r="F107" s="46" t="s">
        <v>453</v>
      </c>
      <c r="G107" s="158">
        <v>92380701</v>
      </c>
      <c r="H107" s="4" t="s">
        <v>1</v>
      </c>
      <c r="I107" s="20">
        <v>17.931000000000001</v>
      </c>
      <c r="J107" s="53">
        <v>204</v>
      </c>
    </row>
    <row r="108" spans="3:10" s="11" customFormat="1" x14ac:dyDescent="0.2">
      <c r="C108" s="148"/>
      <c r="D108" s="238"/>
      <c r="E108" s="2" t="s">
        <v>65</v>
      </c>
      <c r="F108" s="46" t="s">
        <v>454</v>
      </c>
      <c r="G108" s="158">
        <v>92380702</v>
      </c>
      <c r="H108" s="4" t="s">
        <v>1</v>
      </c>
      <c r="I108" s="20">
        <v>10.176</v>
      </c>
      <c r="J108" s="53">
        <v>66</v>
      </c>
    </row>
    <row r="109" spans="3:10" s="11" customFormat="1" x14ac:dyDescent="0.2">
      <c r="C109" s="148"/>
      <c r="D109" s="238"/>
      <c r="E109" s="2" t="s">
        <v>66</v>
      </c>
      <c r="F109" s="46" t="s">
        <v>455</v>
      </c>
      <c r="G109" s="158">
        <v>92380703</v>
      </c>
      <c r="H109" s="4" t="s">
        <v>1</v>
      </c>
      <c r="I109" s="20">
        <v>6.0250000000000004</v>
      </c>
      <c r="J109" s="53">
        <v>55</v>
      </c>
    </row>
    <row r="110" spans="3:10" x14ac:dyDescent="0.2">
      <c r="C110" s="148"/>
      <c r="D110" s="238"/>
      <c r="E110" s="2" t="s">
        <v>67</v>
      </c>
      <c r="F110" s="46" t="s">
        <v>456</v>
      </c>
      <c r="G110" s="13">
        <v>92380705</v>
      </c>
      <c r="H110" s="68" t="s">
        <v>1</v>
      </c>
      <c r="I110" s="20">
        <v>13.154</v>
      </c>
      <c r="J110" s="53">
        <v>62</v>
      </c>
    </row>
    <row r="111" spans="3:10" ht="16.5" customHeight="1" x14ac:dyDescent="0.2">
      <c r="C111" s="148"/>
      <c r="D111" s="238"/>
      <c r="E111" s="186" t="s">
        <v>318</v>
      </c>
      <c r="F111" s="186"/>
      <c r="G111" s="186"/>
      <c r="H111" s="186"/>
      <c r="I111" s="62">
        <f>SUM(I106:I110)</f>
        <v>102.03100000000001</v>
      </c>
      <c r="J111" s="51">
        <f>SUM(J106:J110)</f>
        <v>578</v>
      </c>
    </row>
    <row r="112" spans="3:10" x14ac:dyDescent="0.2">
      <c r="C112" s="148"/>
      <c r="D112" s="238"/>
      <c r="E112" s="33" t="s">
        <v>189</v>
      </c>
      <c r="F112" s="63" t="s">
        <v>457</v>
      </c>
      <c r="G112" s="48">
        <v>923808</v>
      </c>
      <c r="H112" s="189"/>
      <c r="I112" s="189"/>
      <c r="J112" s="189"/>
    </row>
    <row r="113" spans="3:10" x14ac:dyDescent="0.2">
      <c r="C113" s="148"/>
      <c r="D113" s="238"/>
      <c r="E113" s="22" t="s">
        <v>224</v>
      </c>
      <c r="F113" s="46" t="s">
        <v>458</v>
      </c>
      <c r="G113" s="13">
        <v>92380813</v>
      </c>
      <c r="H113" s="8" t="s">
        <v>1</v>
      </c>
      <c r="I113" s="28">
        <v>25.364000000000001</v>
      </c>
      <c r="J113" s="66">
        <v>543</v>
      </c>
    </row>
    <row r="114" spans="3:10" x14ac:dyDescent="0.2">
      <c r="C114" s="148"/>
      <c r="D114" s="238"/>
      <c r="E114" s="22" t="s">
        <v>301</v>
      </c>
      <c r="F114" s="46" t="s">
        <v>459</v>
      </c>
      <c r="G114" s="13">
        <v>92380801</v>
      </c>
      <c r="H114" s="8" t="s">
        <v>1</v>
      </c>
      <c r="I114" s="28">
        <v>13.9</v>
      </c>
      <c r="J114" s="66">
        <v>58</v>
      </c>
    </row>
    <row r="115" spans="3:10" x14ac:dyDescent="0.2">
      <c r="C115" s="148"/>
      <c r="D115" s="238"/>
      <c r="E115" s="22" t="s">
        <v>214</v>
      </c>
      <c r="F115" s="46" t="s">
        <v>460</v>
      </c>
      <c r="G115" s="13">
        <v>92380802</v>
      </c>
      <c r="H115" s="8" t="s">
        <v>1</v>
      </c>
      <c r="I115" s="28">
        <v>12.8</v>
      </c>
      <c r="J115" s="66">
        <v>232</v>
      </c>
    </row>
    <row r="116" spans="3:10" x14ac:dyDescent="0.2">
      <c r="C116" s="148"/>
      <c r="D116" s="238"/>
      <c r="E116" s="22" t="s">
        <v>215</v>
      </c>
      <c r="F116" s="46" t="s">
        <v>461</v>
      </c>
      <c r="G116" s="13">
        <v>92380803</v>
      </c>
      <c r="H116" s="8" t="s">
        <v>1</v>
      </c>
      <c r="I116" s="28">
        <v>8.5</v>
      </c>
      <c r="J116" s="66">
        <v>186</v>
      </c>
    </row>
    <row r="117" spans="3:10" x14ac:dyDescent="0.2">
      <c r="C117" s="148"/>
      <c r="D117" s="238"/>
      <c r="E117" s="22" t="s">
        <v>216</v>
      </c>
      <c r="F117" s="46" t="s">
        <v>462</v>
      </c>
      <c r="G117" s="13">
        <v>92380804</v>
      </c>
      <c r="H117" s="8" t="s">
        <v>1</v>
      </c>
      <c r="I117" s="28">
        <v>11.95</v>
      </c>
      <c r="J117" s="66">
        <v>291</v>
      </c>
    </row>
    <row r="118" spans="3:10" x14ac:dyDescent="0.2">
      <c r="C118" s="148"/>
      <c r="D118" s="238"/>
      <c r="E118" s="22" t="s">
        <v>128</v>
      </c>
      <c r="F118" s="46" t="s">
        <v>463</v>
      </c>
      <c r="G118" s="13">
        <v>92380805</v>
      </c>
      <c r="H118" s="8" t="s">
        <v>14</v>
      </c>
      <c r="I118" s="28">
        <v>8.8249999999999993</v>
      </c>
      <c r="J118" s="66">
        <v>77</v>
      </c>
    </row>
    <row r="119" spans="3:10" x14ac:dyDescent="0.2">
      <c r="C119" s="148"/>
      <c r="D119" s="238"/>
      <c r="E119" s="22" t="s">
        <v>217</v>
      </c>
      <c r="F119" s="46" t="s">
        <v>464</v>
      </c>
      <c r="G119" s="13">
        <v>92380806</v>
      </c>
      <c r="H119" s="8" t="s">
        <v>14</v>
      </c>
      <c r="I119" s="28">
        <v>6.7</v>
      </c>
      <c r="J119" s="66">
        <v>68</v>
      </c>
    </row>
    <row r="120" spans="3:10" ht="12.75" customHeight="1" x14ac:dyDescent="0.2">
      <c r="C120" s="148"/>
      <c r="D120" s="238"/>
      <c r="E120" s="22" t="s">
        <v>218</v>
      </c>
      <c r="F120" s="46" t="s">
        <v>465</v>
      </c>
      <c r="G120" s="13">
        <v>92380807</v>
      </c>
      <c r="H120" s="8" t="s">
        <v>1</v>
      </c>
      <c r="I120" s="28">
        <v>12.3</v>
      </c>
      <c r="J120" s="66">
        <v>267</v>
      </c>
    </row>
    <row r="121" spans="3:10" ht="14.25" customHeight="1" x14ac:dyDescent="0.2">
      <c r="C121" s="148"/>
      <c r="D121" s="238"/>
      <c r="E121" s="22" t="s">
        <v>219</v>
      </c>
      <c r="F121" s="46" t="s">
        <v>466</v>
      </c>
      <c r="G121" s="13">
        <v>92380808</v>
      </c>
      <c r="H121" s="8" t="s">
        <v>1</v>
      </c>
      <c r="I121" s="28">
        <v>17.114000000000001</v>
      </c>
      <c r="J121" s="66">
        <v>312</v>
      </c>
    </row>
    <row r="122" spans="3:10" x14ac:dyDescent="0.2">
      <c r="C122" s="148"/>
      <c r="D122" s="238"/>
      <c r="E122" s="22" t="s">
        <v>220</v>
      </c>
      <c r="F122" s="46" t="s">
        <v>467</v>
      </c>
      <c r="G122" s="13">
        <v>92380809</v>
      </c>
      <c r="H122" s="8" t="s">
        <v>1</v>
      </c>
      <c r="I122" s="28">
        <v>18.399000000000001</v>
      </c>
      <c r="J122" s="66">
        <v>145</v>
      </c>
    </row>
    <row r="123" spans="3:10" x14ac:dyDescent="0.2">
      <c r="C123" s="148"/>
      <c r="D123" s="238"/>
      <c r="E123" s="22" t="s">
        <v>221</v>
      </c>
      <c r="F123" s="46" t="s">
        <v>468</v>
      </c>
      <c r="G123" s="13">
        <v>92380810</v>
      </c>
      <c r="H123" s="8" t="s">
        <v>1</v>
      </c>
      <c r="I123" s="28">
        <v>19.844999999999999</v>
      </c>
      <c r="J123" s="66">
        <v>209</v>
      </c>
    </row>
    <row r="124" spans="3:10" x14ac:dyDescent="0.2">
      <c r="C124" s="148"/>
      <c r="D124" s="238"/>
      <c r="E124" s="22" t="s">
        <v>222</v>
      </c>
      <c r="F124" s="46" t="s">
        <v>469</v>
      </c>
      <c r="G124" s="13">
        <v>92380811</v>
      </c>
      <c r="H124" s="8" t="s">
        <v>1</v>
      </c>
      <c r="I124" s="28">
        <v>4.95</v>
      </c>
      <c r="J124" s="66">
        <v>96</v>
      </c>
    </row>
    <row r="125" spans="3:10" x14ac:dyDescent="0.2">
      <c r="C125" s="148"/>
      <c r="D125" s="238"/>
      <c r="E125" s="22" t="s">
        <v>223</v>
      </c>
      <c r="F125" s="46" t="s">
        <v>470</v>
      </c>
      <c r="G125" s="13">
        <v>92380812</v>
      </c>
      <c r="H125" s="8" t="s">
        <v>14</v>
      </c>
      <c r="I125" s="28">
        <v>12.85</v>
      </c>
      <c r="J125" s="66">
        <v>200</v>
      </c>
    </row>
    <row r="126" spans="3:10" x14ac:dyDescent="0.2">
      <c r="C126" s="148"/>
      <c r="D126" s="238"/>
      <c r="E126" s="22" t="s">
        <v>225</v>
      </c>
      <c r="F126" s="46" t="s">
        <v>471</v>
      </c>
      <c r="G126" s="13">
        <v>92380814</v>
      </c>
      <c r="H126" s="8" t="s">
        <v>1</v>
      </c>
      <c r="I126" s="28">
        <v>19.123999999999999</v>
      </c>
      <c r="J126" s="66">
        <v>203</v>
      </c>
    </row>
    <row r="127" spans="3:10" ht="17.25" customHeight="1" x14ac:dyDescent="0.2">
      <c r="C127" s="148"/>
      <c r="D127" s="238"/>
      <c r="E127" s="186" t="s">
        <v>320</v>
      </c>
      <c r="F127" s="186"/>
      <c r="G127" s="186"/>
      <c r="H127" s="186"/>
      <c r="I127" s="29">
        <f>SUM(I113:I126)</f>
        <v>192.62100000000001</v>
      </c>
      <c r="J127" s="60">
        <f>SUM(J113:J126)</f>
        <v>2887</v>
      </c>
    </row>
    <row r="128" spans="3:10" x14ac:dyDescent="0.2">
      <c r="C128" s="148"/>
      <c r="D128" s="239"/>
      <c r="E128" s="188" t="s">
        <v>303</v>
      </c>
      <c r="F128" s="188"/>
      <c r="G128" s="188"/>
      <c r="H128" s="188"/>
      <c r="I128" s="72">
        <f>I127+I111+I104+I100+I89+I78+I59+I50</f>
        <v>1058.2750000000001</v>
      </c>
      <c r="J128" s="60">
        <f>J127+J111+J104+J100+J89+J78+J59+J50</f>
        <v>10109</v>
      </c>
    </row>
    <row r="129" spans="3:10" x14ac:dyDescent="0.2">
      <c r="C129" s="148"/>
      <c r="D129" s="118" t="s">
        <v>474</v>
      </c>
      <c r="E129" s="117"/>
      <c r="F129" s="116" t="s">
        <v>774</v>
      </c>
      <c r="G129" s="155">
        <v>9239</v>
      </c>
      <c r="H129" s="195"/>
      <c r="I129" s="196"/>
      <c r="J129" s="197"/>
    </row>
    <row r="130" spans="3:10" ht="12.75" customHeight="1" x14ac:dyDescent="0.2">
      <c r="C130" s="148"/>
      <c r="D130" s="188"/>
      <c r="E130" s="74" t="s">
        <v>183</v>
      </c>
      <c r="F130" s="45" t="s">
        <v>475</v>
      </c>
      <c r="G130" s="48">
        <v>923901</v>
      </c>
      <c r="H130" s="190"/>
      <c r="I130" s="191"/>
      <c r="J130" s="192"/>
    </row>
    <row r="131" spans="3:10" x14ac:dyDescent="0.2">
      <c r="C131" s="148"/>
      <c r="D131" s="188"/>
      <c r="E131" s="5" t="s">
        <v>30</v>
      </c>
      <c r="F131" s="46" t="s">
        <v>476</v>
      </c>
      <c r="G131" s="13">
        <v>92390104</v>
      </c>
      <c r="H131" s="4" t="s">
        <v>14</v>
      </c>
      <c r="I131" s="6">
        <v>21.231999999999999</v>
      </c>
      <c r="J131" s="73">
        <v>274</v>
      </c>
    </row>
    <row r="132" spans="3:10" x14ac:dyDescent="0.2">
      <c r="C132" s="148"/>
      <c r="D132" s="188"/>
      <c r="E132" s="5" t="s">
        <v>31</v>
      </c>
      <c r="F132" s="46" t="s">
        <v>477</v>
      </c>
      <c r="G132" s="13">
        <v>92390101</v>
      </c>
      <c r="H132" s="4" t="s">
        <v>1</v>
      </c>
      <c r="I132" s="6">
        <v>8.5519999999999996</v>
      </c>
      <c r="J132" s="73">
        <v>45</v>
      </c>
    </row>
    <row r="133" spans="3:10" s="11" customFormat="1" ht="12.75" customHeight="1" x14ac:dyDescent="0.2">
      <c r="C133" s="148"/>
      <c r="D133" s="188"/>
      <c r="E133" s="5" t="s">
        <v>38</v>
      </c>
      <c r="F133" s="46" t="s">
        <v>478</v>
      </c>
      <c r="G133" s="158">
        <v>92390103</v>
      </c>
      <c r="H133" s="4" t="s">
        <v>14</v>
      </c>
      <c r="I133" s="6">
        <v>6.4749999999999996</v>
      </c>
      <c r="J133" s="73">
        <v>74</v>
      </c>
    </row>
    <row r="134" spans="3:10" ht="12.75" customHeight="1" x14ac:dyDescent="0.2">
      <c r="C134" s="148"/>
      <c r="D134" s="188"/>
      <c r="E134" s="5" t="s">
        <v>32</v>
      </c>
      <c r="F134" s="46" t="s">
        <v>479</v>
      </c>
      <c r="G134" s="13">
        <v>92390105</v>
      </c>
      <c r="H134" s="4" t="s">
        <v>14</v>
      </c>
      <c r="I134" s="6">
        <v>4.75</v>
      </c>
      <c r="J134" s="73">
        <v>32</v>
      </c>
    </row>
    <row r="135" spans="3:10" ht="12.75" customHeight="1" x14ac:dyDescent="0.2">
      <c r="C135" s="148"/>
      <c r="D135" s="188"/>
      <c r="E135" s="5" t="s">
        <v>33</v>
      </c>
      <c r="F135" s="46" t="s">
        <v>480</v>
      </c>
      <c r="G135" s="13">
        <v>92390106</v>
      </c>
      <c r="H135" s="4" t="s">
        <v>1</v>
      </c>
      <c r="I135" s="6">
        <v>9.65</v>
      </c>
      <c r="J135" s="73">
        <v>33</v>
      </c>
    </row>
    <row r="136" spans="3:10" x14ac:dyDescent="0.2">
      <c r="C136" s="148"/>
      <c r="D136" s="188"/>
      <c r="E136" s="5" t="s">
        <v>34</v>
      </c>
      <c r="F136" s="46" t="s">
        <v>481</v>
      </c>
      <c r="G136" s="13">
        <v>92390107</v>
      </c>
      <c r="H136" s="4" t="s">
        <v>14</v>
      </c>
      <c r="I136" s="6">
        <v>6.375</v>
      </c>
      <c r="J136" s="73">
        <v>58</v>
      </c>
    </row>
    <row r="137" spans="3:10" ht="11.25" customHeight="1" x14ac:dyDescent="0.2">
      <c r="C137" s="148"/>
      <c r="D137" s="188"/>
      <c r="E137" s="5" t="s">
        <v>35</v>
      </c>
      <c r="F137" s="46" t="s">
        <v>482</v>
      </c>
      <c r="G137" s="13">
        <v>92390108</v>
      </c>
      <c r="H137" s="4" t="s">
        <v>1</v>
      </c>
      <c r="I137" s="6">
        <v>30.055</v>
      </c>
      <c r="J137" s="73">
        <v>82</v>
      </c>
    </row>
    <row r="138" spans="3:10" x14ac:dyDescent="0.2">
      <c r="C138" s="148"/>
      <c r="D138" s="188"/>
      <c r="E138" s="5" t="s">
        <v>245</v>
      </c>
      <c r="F138" s="46" t="s">
        <v>483</v>
      </c>
      <c r="G138" s="13">
        <v>92390102</v>
      </c>
      <c r="H138" s="4" t="s">
        <v>1</v>
      </c>
      <c r="I138" s="6">
        <v>8.8670000000000009</v>
      </c>
      <c r="J138" s="73">
        <v>40</v>
      </c>
    </row>
    <row r="139" spans="3:10" ht="15.75" customHeight="1" x14ac:dyDescent="0.2">
      <c r="C139" s="148"/>
      <c r="D139" s="188"/>
      <c r="E139" s="5" t="s">
        <v>36</v>
      </c>
      <c r="F139" s="46" t="s">
        <v>484</v>
      </c>
      <c r="G139" s="13">
        <v>92390109</v>
      </c>
      <c r="H139" s="4" t="s">
        <v>14</v>
      </c>
      <c r="I139" s="6">
        <v>4.05</v>
      </c>
      <c r="J139" s="73">
        <v>31</v>
      </c>
    </row>
    <row r="140" spans="3:10" ht="16.5" customHeight="1" x14ac:dyDescent="0.2">
      <c r="C140" s="148"/>
      <c r="D140" s="188"/>
      <c r="E140" s="5" t="s">
        <v>37</v>
      </c>
      <c r="F140" s="46" t="s">
        <v>485</v>
      </c>
      <c r="G140" s="13">
        <v>92390110</v>
      </c>
      <c r="H140" s="4" t="s">
        <v>1</v>
      </c>
      <c r="I140" s="6">
        <v>16.199000000000002</v>
      </c>
      <c r="J140" s="73">
        <v>51</v>
      </c>
    </row>
    <row r="141" spans="3:10" ht="14.25" customHeight="1" x14ac:dyDescent="0.2">
      <c r="C141" s="148"/>
      <c r="D141" s="188"/>
      <c r="E141" s="185" t="s">
        <v>331</v>
      </c>
      <c r="F141" s="186"/>
      <c r="G141" s="186"/>
      <c r="H141" s="186"/>
      <c r="I141" s="48">
        <f>SUM(I131:I140)</f>
        <v>116.205</v>
      </c>
      <c r="J141" s="51">
        <f>SUM(J131:J140)</f>
        <v>720</v>
      </c>
    </row>
    <row r="142" spans="3:10" x14ac:dyDescent="0.2">
      <c r="C142" s="148"/>
      <c r="D142" s="188"/>
      <c r="E142" s="41" t="s">
        <v>195</v>
      </c>
      <c r="F142" s="45" t="s">
        <v>486</v>
      </c>
      <c r="G142" s="48">
        <v>923902</v>
      </c>
      <c r="H142" s="189"/>
      <c r="I142" s="189"/>
      <c r="J142" s="189"/>
    </row>
    <row r="143" spans="3:10" x14ac:dyDescent="0.2">
      <c r="C143" s="148"/>
      <c r="D143" s="188"/>
      <c r="E143" s="5" t="s">
        <v>91</v>
      </c>
      <c r="F143" s="46" t="s">
        <v>487</v>
      </c>
      <c r="G143" s="13">
        <v>92390201</v>
      </c>
      <c r="H143" s="31" t="s">
        <v>18</v>
      </c>
      <c r="I143" s="3">
        <v>16.126000000000001</v>
      </c>
      <c r="J143" s="76">
        <v>5779</v>
      </c>
    </row>
    <row r="144" spans="3:10" x14ac:dyDescent="0.2">
      <c r="C144" s="148"/>
      <c r="D144" s="188"/>
      <c r="E144" s="5" t="s">
        <v>92</v>
      </c>
      <c r="F144" s="46" t="s">
        <v>488</v>
      </c>
      <c r="G144" s="13">
        <v>92390202</v>
      </c>
      <c r="H144" s="4" t="s">
        <v>14</v>
      </c>
      <c r="I144" s="6">
        <v>8.875</v>
      </c>
      <c r="J144" s="73">
        <v>41</v>
      </c>
    </row>
    <row r="145" spans="3:10" x14ac:dyDescent="0.2">
      <c r="C145" s="148"/>
      <c r="D145" s="188"/>
      <c r="E145" s="5" t="s">
        <v>87</v>
      </c>
      <c r="F145" s="46" t="s">
        <v>489</v>
      </c>
      <c r="G145" s="13">
        <v>92390203</v>
      </c>
      <c r="H145" s="4" t="s">
        <v>1</v>
      </c>
      <c r="I145" s="6">
        <v>8.7409999999999997</v>
      </c>
      <c r="J145" s="73">
        <v>35</v>
      </c>
    </row>
    <row r="146" spans="3:10" x14ac:dyDescent="0.2">
      <c r="C146" s="148"/>
      <c r="D146" s="188"/>
      <c r="E146" s="5" t="s">
        <v>83</v>
      </c>
      <c r="F146" s="46" t="s">
        <v>490</v>
      </c>
      <c r="G146" s="13">
        <v>92390204</v>
      </c>
      <c r="H146" s="4" t="s">
        <v>1</v>
      </c>
      <c r="I146" s="6">
        <v>15.255000000000001</v>
      </c>
      <c r="J146" s="73">
        <v>47</v>
      </c>
    </row>
    <row r="147" spans="3:10" x14ac:dyDescent="0.2">
      <c r="C147" s="148"/>
      <c r="D147" s="188"/>
      <c r="E147" s="5" t="s">
        <v>90</v>
      </c>
      <c r="F147" s="46" t="s">
        <v>491</v>
      </c>
      <c r="G147" s="13">
        <v>92390205</v>
      </c>
      <c r="H147" s="4" t="s">
        <v>1</v>
      </c>
      <c r="I147" s="6">
        <v>15.135</v>
      </c>
      <c r="J147" s="73">
        <v>62</v>
      </c>
    </row>
    <row r="148" spans="3:10" x14ac:dyDescent="0.2">
      <c r="C148" s="148"/>
      <c r="D148" s="188"/>
      <c r="E148" s="5" t="s">
        <v>93</v>
      </c>
      <c r="F148" s="46" t="s">
        <v>492</v>
      </c>
      <c r="G148" s="13">
        <v>92390206</v>
      </c>
      <c r="H148" s="4" t="s">
        <v>14</v>
      </c>
      <c r="I148" s="6">
        <v>5.8250000000000002</v>
      </c>
      <c r="J148" s="73">
        <v>30</v>
      </c>
    </row>
    <row r="149" spans="3:10" x14ac:dyDescent="0.2">
      <c r="C149" s="148"/>
      <c r="D149" s="188"/>
      <c r="E149" s="5" t="s">
        <v>94</v>
      </c>
      <c r="F149" s="46" t="s">
        <v>493</v>
      </c>
      <c r="G149" s="13">
        <v>92390207</v>
      </c>
      <c r="H149" s="4" t="s">
        <v>14</v>
      </c>
      <c r="I149" s="6">
        <v>6.3250000000000002</v>
      </c>
      <c r="J149" s="73">
        <v>36</v>
      </c>
    </row>
    <row r="150" spans="3:10" x14ac:dyDescent="0.2">
      <c r="C150" s="148"/>
      <c r="D150" s="188"/>
      <c r="E150" s="5" t="s">
        <v>89</v>
      </c>
      <c r="F150" s="46" t="s">
        <v>494</v>
      </c>
      <c r="G150" s="13">
        <v>92390208</v>
      </c>
      <c r="H150" s="4" t="s">
        <v>1</v>
      </c>
      <c r="I150" s="6">
        <v>33.996000000000002</v>
      </c>
      <c r="J150" s="73">
        <v>140</v>
      </c>
    </row>
    <row r="151" spans="3:10" x14ac:dyDescent="0.2">
      <c r="C151" s="148"/>
      <c r="D151" s="188"/>
      <c r="E151" s="5" t="s">
        <v>105</v>
      </c>
      <c r="F151" s="46" t="s">
        <v>495</v>
      </c>
      <c r="G151" s="13">
        <v>92390209</v>
      </c>
      <c r="H151" s="4" t="s">
        <v>1</v>
      </c>
      <c r="I151" s="6">
        <v>4.4000000000000004</v>
      </c>
      <c r="J151" s="73">
        <v>14</v>
      </c>
    </row>
    <row r="152" spans="3:10" x14ac:dyDescent="0.2">
      <c r="C152" s="148"/>
      <c r="D152" s="188"/>
      <c r="E152" s="9" t="s">
        <v>82</v>
      </c>
      <c r="F152" s="46" t="s">
        <v>496</v>
      </c>
      <c r="G152" s="13">
        <v>92390210</v>
      </c>
      <c r="H152" s="4" t="s">
        <v>1</v>
      </c>
      <c r="I152" s="6">
        <v>7.0750000000000002</v>
      </c>
      <c r="J152" s="73">
        <v>28</v>
      </c>
    </row>
    <row r="153" spans="3:10" x14ac:dyDescent="0.2">
      <c r="C153" s="148"/>
      <c r="D153" s="188"/>
      <c r="E153" s="5" t="s">
        <v>106</v>
      </c>
      <c r="F153" s="46" t="s">
        <v>497</v>
      </c>
      <c r="G153" s="13">
        <v>92390211</v>
      </c>
      <c r="H153" s="4" t="s">
        <v>1</v>
      </c>
      <c r="I153" s="6">
        <v>11.9</v>
      </c>
      <c r="J153" s="73">
        <v>94</v>
      </c>
    </row>
    <row r="154" spans="3:10" x14ac:dyDescent="0.2">
      <c r="C154" s="148"/>
      <c r="D154" s="188"/>
      <c r="E154" s="5" t="s">
        <v>112</v>
      </c>
      <c r="F154" s="46" t="s">
        <v>498</v>
      </c>
      <c r="G154" s="13">
        <v>92390212</v>
      </c>
      <c r="H154" s="4" t="s">
        <v>1</v>
      </c>
      <c r="I154" s="6">
        <v>4.55</v>
      </c>
      <c r="J154" s="73">
        <v>61</v>
      </c>
    </row>
    <row r="155" spans="3:10" x14ac:dyDescent="0.2">
      <c r="C155" s="148"/>
      <c r="D155" s="188"/>
      <c r="E155" s="5" t="s">
        <v>88</v>
      </c>
      <c r="F155" s="46" t="s">
        <v>499</v>
      </c>
      <c r="G155" s="13">
        <v>92390213</v>
      </c>
      <c r="H155" s="4" t="s">
        <v>1</v>
      </c>
      <c r="I155" s="6">
        <v>6.375</v>
      </c>
      <c r="J155" s="73">
        <v>47</v>
      </c>
    </row>
    <row r="156" spans="3:10" x14ac:dyDescent="0.2">
      <c r="C156" s="148"/>
      <c r="D156" s="188"/>
      <c r="E156" s="5" t="s">
        <v>107</v>
      </c>
      <c r="F156" s="46" t="s">
        <v>500</v>
      </c>
      <c r="G156" s="13">
        <v>92390214</v>
      </c>
      <c r="H156" s="4" t="s">
        <v>1</v>
      </c>
      <c r="I156" s="6">
        <v>6.0250000000000004</v>
      </c>
      <c r="J156" s="73">
        <v>62</v>
      </c>
    </row>
    <row r="157" spans="3:10" x14ac:dyDescent="0.2">
      <c r="C157" s="148"/>
      <c r="D157" s="188"/>
      <c r="E157" s="5" t="s">
        <v>84</v>
      </c>
      <c r="F157" s="46" t="s">
        <v>501</v>
      </c>
      <c r="G157" s="13">
        <v>92390215</v>
      </c>
      <c r="H157" s="4" t="s">
        <v>1</v>
      </c>
      <c r="I157" s="6">
        <v>21.971</v>
      </c>
      <c r="J157" s="73">
        <v>121</v>
      </c>
    </row>
    <row r="158" spans="3:10" ht="14.25" customHeight="1" x14ac:dyDescent="0.2">
      <c r="C158" s="148"/>
      <c r="D158" s="188"/>
      <c r="E158" s="5" t="s">
        <v>95</v>
      </c>
      <c r="F158" s="46" t="s">
        <v>502</v>
      </c>
      <c r="G158" s="13">
        <v>92390216</v>
      </c>
      <c r="H158" s="4" t="s">
        <v>14</v>
      </c>
      <c r="I158" s="6">
        <v>16.725999999999999</v>
      </c>
      <c r="J158" s="73">
        <v>265</v>
      </c>
    </row>
    <row r="159" spans="3:10" x14ac:dyDescent="0.2">
      <c r="C159" s="148"/>
      <c r="D159" s="188"/>
      <c r="E159" s="5" t="s">
        <v>108</v>
      </c>
      <c r="F159" s="46" t="s">
        <v>503</v>
      </c>
      <c r="G159" s="13">
        <v>92390217</v>
      </c>
      <c r="H159" s="4" t="s">
        <v>1</v>
      </c>
      <c r="I159" s="6">
        <v>4.375</v>
      </c>
      <c r="J159" s="73">
        <v>46</v>
      </c>
    </row>
    <row r="160" spans="3:10" x14ac:dyDescent="0.2">
      <c r="C160" s="148"/>
      <c r="D160" s="188"/>
      <c r="E160" s="5" t="s">
        <v>96</v>
      </c>
      <c r="F160" s="46" t="s">
        <v>504</v>
      </c>
      <c r="G160" s="13">
        <v>92390218</v>
      </c>
      <c r="H160" s="4" t="s">
        <v>14</v>
      </c>
      <c r="I160" s="6">
        <v>6.4</v>
      </c>
      <c r="J160" s="73">
        <v>32</v>
      </c>
    </row>
    <row r="161" spans="3:10" x14ac:dyDescent="0.2">
      <c r="C161" s="148"/>
      <c r="D161" s="188"/>
      <c r="E161" s="5" t="s">
        <v>85</v>
      </c>
      <c r="F161" s="46" t="s">
        <v>505</v>
      </c>
      <c r="G161" s="13">
        <v>92390219</v>
      </c>
      <c r="H161" s="4" t="s">
        <v>14</v>
      </c>
      <c r="I161" s="6">
        <v>10.074999999999999</v>
      </c>
      <c r="J161" s="73">
        <v>39</v>
      </c>
    </row>
    <row r="162" spans="3:10" x14ac:dyDescent="0.2">
      <c r="C162" s="148"/>
      <c r="D162" s="188"/>
      <c r="E162" s="5" t="s">
        <v>97</v>
      </c>
      <c r="F162" s="46" t="s">
        <v>506</v>
      </c>
      <c r="G162" s="13">
        <v>92390220</v>
      </c>
      <c r="H162" s="4" t="s">
        <v>14</v>
      </c>
      <c r="I162" s="6">
        <v>3.3250000000000002</v>
      </c>
      <c r="J162" s="73">
        <v>49</v>
      </c>
    </row>
    <row r="163" spans="3:10" ht="13.5" customHeight="1" x14ac:dyDescent="0.2">
      <c r="C163" s="148"/>
      <c r="D163" s="188"/>
      <c r="E163" s="5" t="s">
        <v>98</v>
      </c>
      <c r="F163" s="46" t="s">
        <v>507</v>
      </c>
      <c r="G163" s="13">
        <v>92390221</v>
      </c>
      <c r="H163" s="4" t="s">
        <v>14</v>
      </c>
      <c r="I163" s="6">
        <v>19.850999999999999</v>
      </c>
      <c r="J163" s="73">
        <v>175</v>
      </c>
    </row>
    <row r="164" spans="3:10" x14ac:dyDescent="0.2">
      <c r="C164" s="148"/>
      <c r="D164" s="188"/>
      <c r="E164" s="5" t="s">
        <v>99</v>
      </c>
      <c r="F164" s="46" t="s">
        <v>508</v>
      </c>
      <c r="G164" s="13">
        <v>92390222</v>
      </c>
      <c r="H164" s="4" t="s">
        <v>14</v>
      </c>
      <c r="I164" s="6">
        <v>8.5749999999999993</v>
      </c>
      <c r="J164" s="73">
        <v>79</v>
      </c>
    </row>
    <row r="165" spans="3:10" x14ac:dyDescent="0.2">
      <c r="C165" s="148"/>
      <c r="D165" s="188"/>
      <c r="E165" s="5" t="s">
        <v>100</v>
      </c>
      <c r="F165" s="46" t="s">
        <v>509</v>
      </c>
      <c r="G165" s="13">
        <v>92390223</v>
      </c>
      <c r="H165" s="4" t="s">
        <v>14</v>
      </c>
      <c r="I165" s="6">
        <v>3.35</v>
      </c>
      <c r="J165" s="73">
        <v>54</v>
      </c>
    </row>
    <row r="166" spans="3:10" x14ac:dyDescent="0.2">
      <c r="C166" s="148"/>
      <c r="D166" s="188"/>
      <c r="E166" s="5" t="s">
        <v>101</v>
      </c>
      <c r="F166" s="46" t="s">
        <v>510</v>
      </c>
      <c r="G166" s="13">
        <v>92390224</v>
      </c>
      <c r="H166" s="4" t="s">
        <v>14</v>
      </c>
      <c r="I166" s="6">
        <v>9</v>
      </c>
      <c r="J166" s="73">
        <v>55</v>
      </c>
    </row>
    <row r="167" spans="3:10" x14ac:dyDescent="0.2">
      <c r="C167" s="148"/>
      <c r="D167" s="188"/>
      <c r="E167" s="5" t="s">
        <v>102</v>
      </c>
      <c r="F167" s="46" t="s">
        <v>511</v>
      </c>
      <c r="G167" s="13">
        <v>92390225</v>
      </c>
      <c r="H167" s="4" t="s">
        <v>14</v>
      </c>
      <c r="I167" s="6">
        <v>6.8250000000000002</v>
      </c>
      <c r="J167" s="73">
        <v>73</v>
      </c>
    </row>
    <row r="168" spans="3:10" x14ac:dyDescent="0.2">
      <c r="C168" s="148"/>
      <c r="D168" s="188"/>
      <c r="E168" s="5" t="s">
        <v>109</v>
      </c>
      <c r="F168" s="46" t="s">
        <v>512</v>
      </c>
      <c r="G168" s="13">
        <v>92390226</v>
      </c>
      <c r="H168" s="4" t="s">
        <v>14</v>
      </c>
      <c r="I168" s="6">
        <v>4.625</v>
      </c>
      <c r="J168" s="73">
        <v>13</v>
      </c>
    </row>
    <row r="169" spans="3:10" x14ac:dyDescent="0.2">
      <c r="C169" s="148"/>
      <c r="D169" s="188"/>
      <c r="E169" s="5" t="s">
        <v>86</v>
      </c>
      <c r="F169" s="46" t="s">
        <v>513</v>
      </c>
      <c r="G169" s="13">
        <v>92390227</v>
      </c>
      <c r="H169" s="4" t="s">
        <v>14</v>
      </c>
      <c r="I169" s="6">
        <v>8.6750000000000007</v>
      </c>
      <c r="J169" s="73">
        <v>53</v>
      </c>
    </row>
    <row r="170" spans="3:10" x14ac:dyDescent="0.2">
      <c r="C170" s="148"/>
      <c r="D170" s="188"/>
      <c r="E170" s="5" t="s">
        <v>103</v>
      </c>
      <c r="F170" s="46" t="s">
        <v>514</v>
      </c>
      <c r="G170" s="13">
        <v>92390228</v>
      </c>
      <c r="H170" s="4" t="s">
        <v>14</v>
      </c>
      <c r="I170" s="6">
        <v>9.85</v>
      </c>
      <c r="J170" s="73">
        <v>89</v>
      </c>
    </row>
    <row r="171" spans="3:10" x14ac:dyDescent="0.2">
      <c r="C171" s="148"/>
      <c r="D171" s="188"/>
      <c r="E171" s="5" t="s">
        <v>110</v>
      </c>
      <c r="F171" s="46" t="s">
        <v>515</v>
      </c>
      <c r="G171" s="13">
        <v>92390229</v>
      </c>
      <c r="H171" s="4" t="s">
        <v>1</v>
      </c>
      <c r="I171" s="6">
        <v>20.326000000000001</v>
      </c>
      <c r="J171" s="73">
        <v>80</v>
      </c>
    </row>
    <row r="172" spans="3:10" x14ac:dyDescent="0.2">
      <c r="C172" s="148"/>
      <c r="D172" s="188"/>
      <c r="E172" s="5" t="s">
        <v>111</v>
      </c>
      <c r="F172" s="46" t="s">
        <v>516</v>
      </c>
      <c r="G172" s="13">
        <v>92390230</v>
      </c>
      <c r="H172" s="4" t="s">
        <v>1</v>
      </c>
      <c r="I172" s="6">
        <v>14.676</v>
      </c>
      <c r="J172" s="73">
        <v>137</v>
      </c>
    </row>
    <row r="173" spans="3:10" x14ac:dyDescent="0.2">
      <c r="C173" s="148"/>
      <c r="D173" s="188"/>
      <c r="E173" s="5" t="s">
        <v>104</v>
      </c>
      <c r="F173" s="46" t="s">
        <v>786</v>
      </c>
      <c r="G173" s="13">
        <v>92390231</v>
      </c>
      <c r="H173" s="4" t="s">
        <v>14</v>
      </c>
      <c r="I173" s="6">
        <v>12.3</v>
      </c>
      <c r="J173" s="73">
        <v>54</v>
      </c>
    </row>
    <row r="174" spans="3:10" ht="15.75" customHeight="1" x14ac:dyDescent="0.2">
      <c r="C174" s="148"/>
      <c r="D174" s="188"/>
      <c r="E174" s="186" t="s">
        <v>330</v>
      </c>
      <c r="F174" s="186"/>
      <c r="G174" s="186"/>
      <c r="H174" s="186"/>
      <c r="I174" s="48">
        <f>SUM(I143:I173)</f>
        <v>331.52800000000008</v>
      </c>
      <c r="J174" s="60">
        <f>SUM(J143:J173)</f>
        <v>7890</v>
      </c>
    </row>
    <row r="175" spans="3:10" ht="12.75" customHeight="1" x14ac:dyDescent="0.2">
      <c r="C175" s="149"/>
      <c r="D175" s="188"/>
      <c r="E175" s="186" t="s">
        <v>346</v>
      </c>
      <c r="F175" s="186"/>
      <c r="G175" s="186"/>
      <c r="H175" s="186"/>
      <c r="I175" s="48">
        <f>I174+I141</f>
        <v>447.73300000000006</v>
      </c>
      <c r="J175" s="60">
        <f>J174+J141</f>
        <v>8610</v>
      </c>
    </row>
    <row r="176" spans="3:10" ht="12.75" customHeight="1" x14ac:dyDescent="0.2">
      <c r="C176" s="147"/>
      <c r="D176" s="120" t="s">
        <v>517</v>
      </c>
      <c r="E176" s="117"/>
      <c r="F176" s="116" t="s">
        <v>775</v>
      </c>
      <c r="G176" s="156" t="s">
        <v>787</v>
      </c>
      <c r="H176" s="195"/>
      <c r="I176" s="196"/>
      <c r="J176" s="197"/>
    </row>
    <row r="177" spans="3:10" ht="12.75" customHeight="1" x14ac:dyDescent="0.2">
      <c r="C177" s="148"/>
      <c r="D177" s="188"/>
      <c r="E177" s="41" t="s">
        <v>185</v>
      </c>
      <c r="F177" s="45" t="s">
        <v>518</v>
      </c>
      <c r="G177" s="48">
        <v>924103</v>
      </c>
      <c r="H177" s="189"/>
      <c r="I177" s="189"/>
      <c r="J177" s="189"/>
    </row>
    <row r="178" spans="3:10" x14ac:dyDescent="0.2">
      <c r="C178" s="148"/>
      <c r="D178" s="188"/>
      <c r="E178" s="5" t="s">
        <v>324</v>
      </c>
      <c r="F178" s="49" t="s">
        <v>519</v>
      </c>
      <c r="G178" s="13">
        <v>92410306</v>
      </c>
      <c r="H178" s="4" t="s">
        <v>1</v>
      </c>
      <c r="I178" s="17">
        <v>76.792000000000002</v>
      </c>
      <c r="J178" s="52">
        <v>1025</v>
      </c>
    </row>
    <row r="179" spans="3:10" x14ac:dyDescent="0.2">
      <c r="C179" s="148"/>
      <c r="D179" s="188"/>
      <c r="E179" s="5" t="s">
        <v>46</v>
      </c>
      <c r="F179" s="46" t="s">
        <v>520</v>
      </c>
      <c r="G179" s="13">
        <v>92410301</v>
      </c>
      <c r="H179" s="4" t="s">
        <v>1</v>
      </c>
      <c r="I179" s="20">
        <v>36.051000000000002</v>
      </c>
      <c r="J179" s="53">
        <v>372</v>
      </c>
    </row>
    <row r="180" spans="3:10" x14ac:dyDescent="0.2">
      <c r="C180" s="148"/>
      <c r="D180" s="188"/>
      <c r="E180" s="5" t="s">
        <v>47</v>
      </c>
      <c r="F180" s="46" t="s">
        <v>521</v>
      </c>
      <c r="G180" s="13">
        <v>92410302</v>
      </c>
      <c r="H180" s="4" t="s">
        <v>1</v>
      </c>
      <c r="I180" s="20">
        <v>30.111999999999998</v>
      </c>
      <c r="J180" s="66">
        <v>383</v>
      </c>
    </row>
    <row r="181" spans="3:10" s="12" customFormat="1" ht="12.75" customHeight="1" x14ac:dyDescent="0.2">
      <c r="C181" s="148"/>
      <c r="D181" s="188"/>
      <c r="E181" s="5" t="s">
        <v>48</v>
      </c>
      <c r="F181" s="46" t="s">
        <v>522</v>
      </c>
      <c r="G181" s="13">
        <v>92410303</v>
      </c>
      <c r="H181" s="4" t="s">
        <v>1</v>
      </c>
      <c r="I181" s="20">
        <v>64.84</v>
      </c>
      <c r="J181" s="66">
        <v>714</v>
      </c>
    </row>
    <row r="182" spans="3:10" x14ac:dyDescent="0.2">
      <c r="C182" s="148"/>
      <c r="D182" s="188"/>
      <c r="E182" s="5" t="s">
        <v>49</v>
      </c>
      <c r="F182" s="46" t="s">
        <v>523</v>
      </c>
      <c r="G182" s="48">
        <v>92410304</v>
      </c>
      <c r="H182" s="4" t="s">
        <v>1</v>
      </c>
      <c r="I182" s="20">
        <v>15.903</v>
      </c>
      <c r="J182" s="66">
        <v>20</v>
      </c>
    </row>
    <row r="183" spans="3:10" x14ac:dyDescent="0.2">
      <c r="C183" s="148"/>
      <c r="D183" s="188"/>
      <c r="E183" s="5" t="s">
        <v>50</v>
      </c>
      <c r="F183" s="46" t="s">
        <v>524</v>
      </c>
      <c r="G183" s="13">
        <v>92410305</v>
      </c>
      <c r="H183" s="4" t="s">
        <v>1</v>
      </c>
      <c r="I183" s="20">
        <v>18.994</v>
      </c>
      <c r="J183" s="66">
        <v>136</v>
      </c>
    </row>
    <row r="184" spans="3:10" x14ac:dyDescent="0.2">
      <c r="C184" s="148"/>
      <c r="D184" s="188"/>
      <c r="E184" s="5" t="s">
        <v>51</v>
      </c>
      <c r="F184" s="46" t="s">
        <v>525</v>
      </c>
      <c r="G184" s="13">
        <v>92410307</v>
      </c>
      <c r="H184" s="4" t="s">
        <v>1</v>
      </c>
      <c r="I184" s="20">
        <v>25.457999999999998</v>
      </c>
      <c r="J184" s="66">
        <v>157</v>
      </c>
    </row>
    <row r="185" spans="3:10" x14ac:dyDescent="0.2">
      <c r="C185" s="148"/>
      <c r="D185" s="188"/>
      <c r="E185" s="5" t="s">
        <v>52</v>
      </c>
      <c r="F185" s="46" t="s">
        <v>526</v>
      </c>
      <c r="G185" s="13">
        <v>92410308</v>
      </c>
      <c r="H185" s="4" t="s">
        <v>1</v>
      </c>
      <c r="I185" s="20">
        <v>4.0510000000000002</v>
      </c>
      <c r="J185" s="66">
        <v>17</v>
      </c>
    </row>
    <row r="186" spans="3:10" x14ac:dyDescent="0.2">
      <c r="C186" s="148"/>
      <c r="D186" s="188"/>
      <c r="E186" s="5" t="s">
        <v>53</v>
      </c>
      <c r="F186" s="46" t="s">
        <v>527</v>
      </c>
      <c r="G186" s="13">
        <v>92410309</v>
      </c>
      <c r="H186" s="4" t="s">
        <v>1</v>
      </c>
      <c r="I186" s="20">
        <v>20.904</v>
      </c>
      <c r="J186" s="66">
        <v>164</v>
      </c>
    </row>
    <row r="187" spans="3:10" x14ac:dyDescent="0.2">
      <c r="C187" s="148"/>
      <c r="D187" s="188"/>
      <c r="E187" s="5" t="s">
        <v>54</v>
      </c>
      <c r="F187" s="46" t="s">
        <v>528</v>
      </c>
      <c r="G187" s="13">
        <v>92410310</v>
      </c>
      <c r="H187" s="4" t="s">
        <v>1</v>
      </c>
      <c r="I187" s="20">
        <v>10.708</v>
      </c>
      <c r="J187" s="66">
        <v>43</v>
      </c>
    </row>
    <row r="188" spans="3:10" x14ac:dyDescent="0.2">
      <c r="C188" s="148"/>
      <c r="D188" s="188"/>
      <c r="E188" s="5" t="s">
        <v>55</v>
      </c>
      <c r="F188" s="46" t="s">
        <v>529</v>
      </c>
      <c r="G188" s="13">
        <v>92410311</v>
      </c>
      <c r="H188" s="4" t="s">
        <v>1</v>
      </c>
      <c r="I188" s="20">
        <v>8.8279999999999994</v>
      </c>
      <c r="J188" s="66">
        <v>63</v>
      </c>
    </row>
    <row r="189" spans="3:10" ht="13.5" customHeight="1" x14ac:dyDescent="0.2">
      <c r="C189" s="148"/>
      <c r="D189" s="188"/>
      <c r="E189" s="186" t="s">
        <v>325</v>
      </c>
      <c r="F189" s="186"/>
      <c r="G189" s="186"/>
      <c r="H189" s="186"/>
      <c r="I189" s="48">
        <f>SUM(I178:I188)</f>
        <v>312.64099999999996</v>
      </c>
      <c r="J189" s="60">
        <f>SUM(J178:J188)</f>
        <v>3094</v>
      </c>
    </row>
    <row r="190" spans="3:10" x14ac:dyDescent="0.2">
      <c r="C190" s="148"/>
      <c r="D190" s="188"/>
      <c r="E190" s="41" t="s">
        <v>186</v>
      </c>
      <c r="F190" s="63" t="s">
        <v>530</v>
      </c>
      <c r="G190" s="48">
        <v>924104</v>
      </c>
      <c r="H190" s="189"/>
      <c r="I190" s="189"/>
      <c r="J190" s="189"/>
    </row>
    <row r="191" spans="3:10" x14ac:dyDescent="0.2">
      <c r="C191" s="148"/>
      <c r="D191" s="188"/>
      <c r="E191" s="2" t="s">
        <v>56</v>
      </c>
      <c r="F191" s="46" t="s">
        <v>531</v>
      </c>
      <c r="G191" s="13">
        <v>92410404</v>
      </c>
      <c r="H191" s="31" t="s">
        <v>14</v>
      </c>
      <c r="I191" s="17">
        <v>49.554000000000002</v>
      </c>
      <c r="J191" s="52">
        <v>669</v>
      </c>
    </row>
    <row r="192" spans="3:10" x14ac:dyDescent="0.2">
      <c r="C192" s="148"/>
      <c r="D192" s="188"/>
      <c r="E192" s="2" t="s">
        <v>57</v>
      </c>
      <c r="F192" s="46" t="s">
        <v>532</v>
      </c>
      <c r="G192" s="13">
        <v>92410401</v>
      </c>
      <c r="H192" s="31" t="s">
        <v>14</v>
      </c>
      <c r="I192" s="17">
        <v>29.655000000000001</v>
      </c>
      <c r="J192" s="66">
        <v>304</v>
      </c>
    </row>
    <row r="193" spans="3:10" x14ac:dyDescent="0.2">
      <c r="C193" s="148"/>
      <c r="D193" s="188"/>
      <c r="E193" s="2" t="s">
        <v>58</v>
      </c>
      <c r="F193" s="46" t="s">
        <v>533</v>
      </c>
      <c r="G193" s="13">
        <v>92410402</v>
      </c>
      <c r="H193" s="31" t="s">
        <v>14</v>
      </c>
      <c r="I193" s="17">
        <v>26.928999999999998</v>
      </c>
      <c r="J193" s="66">
        <v>389</v>
      </c>
    </row>
    <row r="194" spans="3:10" x14ac:dyDescent="0.2">
      <c r="C194" s="148"/>
      <c r="D194" s="188"/>
      <c r="E194" s="5" t="s">
        <v>59</v>
      </c>
      <c r="F194" s="46" t="s">
        <v>534</v>
      </c>
      <c r="G194" s="13">
        <v>92410403</v>
      </c>
      <c r="H194" s="4" t="s">
        <v>14</v>
      </c>
      <c r="I194" s="20">
        <v>45.545000000000002</v>
      </c>
      <c r="J194" s="66">
        <v>426</v>
      </c>
    </row>
    <row r="195" spans="3:10" x14ac:dyDescent="0.2">
      <c r="C195" s="148"/>
      <c r="D195" s="188"/>
      <c r="E195" s="5" t="s">
        <v>60</v>
      </c>
      <c r="F195" s="46" t="s">
        <v>535</v>
      </c>
      <c r="G195" s="13">
        <v>92410405</v>
      </c>
      <c r="H195" s="4" t="s">
        <v>1</v>
      </c>
      <c r="I195" s="20">
        <v>15.778</v>
      </c>
      <c r="J195" s="66">
        <v>92</v>
      </c>
    </row>
    <row r="196" spans="3:10" x14ac:dyDescent="0.2">
      <c r="C196" s="148"/>
      <c r="D196" s="188"/>
      <c r="E196" s="5" t="s">
        <v>61</v>
      </c>
      <c r="F196" s="46" t="s">
        <v>536</v>
      </c>
      <c r="G196" s="13">
        <v>92410406</v>
      </c>
      <c r="H196" s="4" t="s">
        <v>1</v>
      </c>
      <c r="I196" s="20">
        <v>22.053999999999998</v>
      </c>
      <c r="J196" s="66">
        <v>125</v>
      </c>
    </row>
    <row r="197" spans="3:10" x14ac:dyDescent="0.2">
      <c r="C197" s="148"/>
      <c r="D197" s="188"/>
      <c r="E197" s="5" t="s">
        <v>62</v>
      </c>
      <c r="F197" s="46" t="s">
        <v>537</v>
      </c>
      <c r="G197" s="13">
        <v>92410407</v>
      </c>
      <c r="H197" s="4" t="s">
        <v>14</v>
      </c>
      <c r="I197" s="20">
        <v>15.878</v>
      </c>
      <c r="J197" s="66">
        <v>109</v>
      </c>
    </row>
    <row r="198" spans="3:10" ht="15.75" customHeight="1" x14ac:dyDescent="0.2">
      <c r="C198" s="148"/>
      <c r="D198" s="188"/>
      <c r="E198" s="186" t="s">
        <v>326</v>
      </c>
      <c r="F198" s="186"/>
      <c r="G198" s="186"/>
      <c r="H198" s="186"/>
      <c r="I198" s="48">
        <f>SUM(I191:I197)</f>
        <v>205.39299999999997</v>
      </c>
      <c r="J198" s="60">
        <f>SUM(J191:J197)</f>
        <v>2114</v>
      </c>
    </row>
    <row r="199" spans="3:10" x14ac:dyDescent="0.2">
      <c r="C199" s="148"/>
      <c r="D199" s="188"/>
      <c r="E199" s="41" t="s">
        <v>192</v>
      </c>
      <c r="F199" s="45" t="s">
        <v>538</v>
      </c>
      <c r="G199" s="48">
        <v>924108</v>
      </c>
      <c r="H199" s="190"/>
      <c r="I199" s="191"/>
      <c r="J199" s="192"/>
    </row>
    <row r="200" spans="3:10" x14ac:dyDescent="0.2">
      <c r="C200" s="148"/>
      <c r="D200" s="188"/>
      <c r="E200" s="2" t="s">
        <v>72</v>
      </c>
      <c r="F200" s="46" t="s">
        <v>539</v>
      </c>
      <c r="G200" s="13">
        <v>92410806</v>
      </c>
      <c r="H200" s="4" t="s">
        <v>1</v>
      </c>
      <c r="I200" s="6">
        <v>30.791</v>
      </c>
      <c r="J200" s="53">
        <v>87</v>
      </c>
    </row>
    <row r="201" spans="3:10" x14ac:dyDescent="0.2">
      <c r="C201" s="148"/>
      <c r="D201" s="188"/>
      <c r="E201" s="2" t="s">
        <v>68</v>
      </c>
      <c r="F201" s="46" t="s">
        <v>540</v>
      </c>
      <c r="G201" s="13">
        <v>92410801</v>
      </c>
      <c r="H201" s="4" t="s">
        <v>1</v>
      </c>
      <c r="I201" s="6">
        <v>37.183999999999997</v>
      </c>
      <c r="J201" s="53">
        <v>57</v>
      </c>
    </row>
    <row r="202" spans="3:10" x14ac:dyDescent="0.2">
      <c r="C202" s="148"/>
      <c r="D202" s="188"/>
      <c r="E202" s="2" t="s">
        <v>73</v>
      </c>
      <c r="F202" s="46" t="s">
        <v>541</v>
      </c>
      <c r="G202" s="13">
        <v>92410802</v>
      </c>
      <c r="H202" s="4" t="s">
        <v>1</v>
      </c>
      <c r="I202" s="6">
        <v>9.1259999999999994</v>
      </c>
      <c r="J202" s="53">
        <v>46</v>
      </c>
    </row>
    <row r="203" spans="3:10" x14ac:dyDescent="0.2">
      <c r="C203" s="148"/>
      <c r="D203" s="188"/>
      <c r="E203" s="2" t="s">
        <v>69</v>
      </c>
      <c r="F203" s="46" t="s">
        <v>542</v>
      </c>
      <c r="G203" s="13">
        <v>92410803</v>
      </c>
      <c r="H203" s="4" t="s">
        <v>1</v>
      </c>
      <c r="I203" s="6">
        <v>39.835000000000001</v>
      </c>
      <c r="J203" s="53">
        <v>70</v>
      </c>
    </row>
    <row r="204" spans="3:10" x14ac:dyDescent="0.2">
      <c r="C204" s="148"/>
      <c r="D204" s="188"/>
      <c r="E204" s="2" t="s">
        <v>70</v>
      </c>
      <c r="F204" s="46" t="s">
        <v>543</v>
      </c>
      <c r="G204" s="13">
        <v>92410804</v>
      </c>
      <c r="H204" s="4" t="s">
        <v>1</v>
      </c>
      <c r="I204" s="6">
        <v>34.905999999999999</v>
      </c>
      <c r="J204" s="53">
        <v>51</v>
      </c>
    </row>
    <row r="205" spans="3:10" x14ac:dyDescent="0.2">
      <c r="C205" s="148"/>
      <c r="D205" s="188"/>
      <c r="E205" s="2" t="s">
        <v>74</v>
      </c>
      <c r="F205" s="46" t="s">
        <v>544</v>
      </c>
      <c r="G205" s="13">
        <v>92410805</v>
      </c>
      <c r="H205" s="4" t="s">
        <v>1</v>
      </c>
      <c r="I205" s="6">
        <v>20.588999999999999</v>
      </c>
      <c r="J205" s="53">
        <v>33</v>
      </c>
    </row>
    <row r="206" spans="3:10" x14ac:dyDescent="0.2">
      <c r="C206" s="148"/>
      <c r="D206" s="188"/>
      <c r="E206" s="36" t="s">
        <v>71</v>
      </c>
      <c r="F206" s="46" t="s">
        <v>545</v>
      </c>
      <c r="G206" s="13">
        <v>92410807</v>
      </c>
      <c r="H206" s="4" t="s">
        <v>1</v>
      </c>
      <c r="I206" s="6">
        <v>36.113999999999997</v>
      </c>
      <c r="J206" s="53">
        <v>58</v>
      </c>
    </row>
    <row r="207" spans="3:10" ht="15" customHeight="1" x14ac:dyDescent="0.2">
      <c r="C207" s="148"/>
      <c r="D207" s="188"/>
      <c r="E207" s="186" t="s">
        <v>327</v>
      </c>
      <c r="F207" s="186"/>
      <c r="G207" s="186"/>
      <c r="H207" s="186"/>
      <c r="I207" s="48">
        <f>SUM(I200:I206)</f>
        <v>208.54500000000002</v>
      </c>
      <c r="J207" s="51">
        <f>SUM(J200:J206)</f>
        <v>402</v>
      </c>
    </row>
    <row r="208" spans="3:10" x14ac:dyDescent="0.2">
      <c r="C208" s="148"/>
      <c r="D208" s="188"/>
      <c r="E208" s="41" t="s">
        <v>193</v>
      </c>
      <c r="F208" s="45" t="s">
        <v>546</v>
      </c>
      <c r="G208" s="48">
        <v>924102</v>
      </c>
      <c r="H208" s="189"/>
      <c r="I208" s="189"/>
      <c r="J208" s="189"/>
    </row>
    <row r="209" spans="3:10" x14ac:dyDescent="0.2">
      <c r="C209" s="148"/>
      <c r="D209" s="188"/>
      <c r="E209" s="2" t="s">
        <v>75</v>
      </c>
      <c r="F209" s="46" t="s">
        <v>547</v>
      </c>
      <c r="G209" s="13">
        <v>92410206</v>
      </c>
      <c r="H209" s="4" t="s">
        <v>14</v>
      </c>
      <c r="I209" s="77">
        <v>8.1059999999999999</v>
      </c>
      <c r="J209" s="78">
        <v>401</v>
      </c>
    </row>
    <row r="210" spans="3:10" x14ac:dyDescent="0.2">
      <c r="C210" s="148"/>
      <c r="D210" s="188"/>
      <c r="E210" s="2" t="s">
        <v>76</v>
      </c>
      <c r="F210" s="46" t="s">
        <v>548</v>
      </c>
      <c r="G210" s="13">
        <v>92410201</v>
      </c>
      <c r="H210" s="4" t="s">
        <v>14</v>
      </c>
      <c r="I210" s="77">
        <v>17.658000000000001</v>
      </c>
      <c r="J210" s="50">
        <v>238</v>
      </c>
    </row>
    <row r="211" spans="3:10" x14ac:dyDescent="0.2">
      <c r="C211" s="148"/>
      <c r="D211" s="188"/>
      <c r="E211" s="2" t="s">
        <v>77</v>
      </c>
      <c r="F211" s="46" t="s">
        <v>549</v>
      </c>
      <c r="G211" s="13">
        <v>92410202</v>
      </c>
      <c r="H211" s="5" t="s">
        <v>1</v>
      </c>
      <c r="I211" s="77">
        <v>25.952000000000002</v>
      </c>
      <c r="J211" s="50">
        <v>394</v>
      </c>
    </row>
    <row r="212" spans="3:10" ht="13.5" customHeight="1" x14ac:dyDescent="0.2">
      <c r="C212" s="148"/>
      <c r="D212" s="188"/>
      <c r="E212" s="2" t="s">
        <v>78</v>
      </c>
      <c r="F212" s="46" t="s">
        <v>550</v>
      </c>
      <c r="G212" s="13">
        <v>92410203</v>
      </c>
      <c r="H212" s="4" t="s">
        <v>14</v>
      </c>
      <c r="I212" s="77">
        <v>13.581</v>
      </c>
      <c r="J212" s="50">
        <v>464</v>
      </c>
    </row>
    <row r="213" spans="3:10" x14ac:dyDescent="0.2">
      <c r="C213" s="148"/>
      <c r="D213" s="188"/>
      <c r="E213" s="2" t="s">
        <v>79</v>
      </c>
      <c r="F213" s="46" t="s">
        <v>551</v>
      </c>
      <c r="G213" s="13">
        <v>92410204</v>
      </c>
      <c r="H213" s="4" t="s">
        <v>14</v>
      </c>
      <c r="I213" s="77">
        <v>30.257999999999999</v>
      </c>
      <c r="J213" s="50">
        <v>434</v>
      </c>
    </row>
    <row r="214" spans="3:10" ht="16.5" customHeight="1" x14ac:dyDescent="0.2">
      <c r="C214" s="148"/>
      <c r="D214" s="188"/>
      <c r="E214" s="2" t="s">
        <v>80</v>
      </c>
      <c r="F214" s="46" t="s">
        <v>552</v>
      </c>
      <c r="G214" s="13">
        <v>92410205</v>
      </c>
      <c r="H214" s="4" t="s">
        <v>14</v>
      </c>
      <c r="I214" s="77">
        <v>19.626999999999999</v>
      </c>
      <c r="J214" s="50">
        <v>202</v>
      </c>
    </row>
    <row r="215" spans="3:10" ht="13.5" customHeight="1" x14ac:dyDescent="0.2">
      <c r="C215" s="148"/>
      <c r="D215" s="188"/>
      <c r="E215" s="186" t="s">
        <v>328</v>
      </c>
      <c r="F215" s="186"/>
      <c r="G215" s="186"/>
      <c r="H215" s="186"/>
      <c r="I215" s="48">
        <f>SUM(I209:I214)</f>
        <v>115.182</v>
      </c>
      <c r="J215" s="60">
        <f>SUM(J209:J214)</f>
        <v>2133</v>
      </c>
    </row>
    <row r="216" spans="3:10" x14ac:dyDescent="0.2">
      <c r="C216" s="148"/>
      <c r="D216" s="188"/>
      <c r="E216" s="35" t="s">
        <v>194</v>
      </c>
      <c r="F216" s="45" t="s">
        <v>553</v>
      </c>
      <c r="G216" s="48">
        <v>924107</v>
      </c>
      <c r="H216" s="189"/>
      <c r="I216" s="189"/>
      <c r="J216" s="189"/>
    </row>
    <row r="217" spans="3:10" ht="15.75" customHeight="1" x14ac:dyDescent="0.2">
      <c r="C217" s="148"/>
      <c r="D217" s="188"/>
      <c r="E217" s="2" t="s">
        <v>557</v>
      </c>
      <c r="F217" s="79" t="s">
        <v>556</v>
      </c>
      <c r="G217" s="178"/>
      <c r="H217" s="4" t="s">
        <v>18</v>
      </c>
      <c r="I217" s="21"/>
      <c r="J217" s="53">
        <v>46</v>
      </c>
    </row>
    <row r="218" spans="3:10" ht="15.75" customHeight="1" x14ac:dyDescent="0.2">
      <c r="C218" s="148"/>
      <c r="D218" s="188"/>
      <c r="E218" s="8" t="s">
        <v>293</v>
      </c>
      <c r="F218" s="46" t="s">
        <v>554</v>
      </c>
      <c r="G218" s="13">
        <v>92410702</v>
      </c>
      <c r="H218" s="4" t="s">
        <v>14</v>
      </c>
      <c r="I218" s="20">
        <v>3.25</v>
      </c>
      <c r="J218" s="53">
        <v>185</v>
      </c>
    </row>
    <row r="219" spans="3:10" ht="15" customHeight="1" x14ac:dyDescent="0.2">
      <c r="C219" s="148"/>
      <c r="D219" s="188"/>
      <c r="E219" s="2" t="s">
        <v>81</v>
      </c>
      <c r="F219" s="46" t="s">
        <v>555</v>
      </c>
      <c r="G219" s="13">
        <v>92410703</v>
      </c>
      <c r="H219" s="4" t="s">
        <v>14</v>
      </c>
      <c r="I219" s="20">
        <v>5.4509999999999996</v>
      </c>
      <c r="J219" s="66">
        <v>719</v>
      </c>
    </row>
    <row r="220" spans="3:10" ht="15.75" customHeight="1" x14ac:dyDescent="0.2">
      <c r="C220" s="148"/>
      <c r="D220" s="188"/>
      <c r="E220" s="186" t="s">
        <v>329</v>
      </c>
      <c r="F220" s="186"/>
      <c r="G220" s="186"/>
      <c r="H220" s="186"/>
      <c r="I220" s="48">
        <f>SUM(I218:I219)</f>
        <v>8.7010000000000005</v>
      </c>
      <c r="J220" s="51">
        <f>SUM(J217:J219)</f>
        <v>950</v>
      </c>
    </row>
    <row r="221" spans="3:10" ht="15" customHeight="1" x14ac:dyDescent="0.2">
      <c r="C221" s="148"/>
      <c r="D221" s="188"/>
      <c r="E221" s="188" t="s">
        <v>304</v>
      </c>
      <c r="F221" s="188"/>
      <c r="G221" s="188"/>
      <c r="H221" s="188"/>
      <c r="I221" s="48">
        <f>I220+I215+I207+I198+I189</f>
        <v>850.46199999999988</v>
      </c>
      <c r="J221" s="60">
        <f>J220+J215+J207+J198+J189</f>
        <v>8693</v>
      </c>
    </row>
    <row r="222" spans="3:10" ht="12.75" customHeight="1" x14ac:dyDescent="0.2">
      <c r="C222" s="149"/>
      <c r="D222" s="188"/>
      <c r="E222" s="188" t="s">
        <v>558</v>
      </c>
      <c r="F222" s="188"/>
      <c r="G222" s="188"/>
      <c r="H222" s="188"/>
      <c r="I222" s="29">
        <f>I221+I175+I128</f>
        <v>2356.4700000000003</v>
      </c>
      <c r="J222" s="60">
        <f>J221+J175+J128</f>
        <v>27412</v>
      </c>
    </row>
    <row r="223" spans="3:10" ht="19.5" customHeight="1" x14ac:dyDescent="0.25">
      <c r="C223" s="144" t="s">
        <v>559</v>
      </c>
      <c r="D223" s="223"/>
      <c r="E223" s="224"/>
      <c r="F223" s="159" t="s">
        <v>776</v>
      </c>
      <c r="G223" s="145"/>
      <c r="H223" s="225"/>
      <c r="I223" s="226"/>
      <c r="J223" s="227"/>
    </row>
    <row r="224" spans="3:10" ht="15" customHeight="1" x14ac:dyDescent="0.2">
      <c r="C224" s="228"/>
      <c r="D224" s="120" t="s">
        <v>560</v>
      </c>
      <c r="E224" s="117"/>
      <c r="F224" s="121" t="s">
        <v>777</v>
      </c>
      <c r="G224" s="152"/>
      <c r="H224" s="195"/>
      <c r="I224" s="196"/>
      <c r="J224" s="197"/>
    </row>
    <row r="225" spans="3:10" ht="12.75" customHeight="1" x14ac:dyDescent="0.2">
      <c r="C225" s="228"/>
      <c r="D225" s="188"/>
      <c r="E225" s="55" t="s">
        <v>284</v>
      </c>
      <c r="F225" s="45" t="s">
        <v>561</v>
      </c>
      <c r="G225" s="48">
        <v>924201</v>
      </c>
      <c r="H225" s="189"/>
      <c r="I225" s="189"/>
      <c r="J225" s="189"/>
    </row>
    <row r="226" spans="3:10" x14ac:dyDescent="0.2">
      <c r="C226" s="228"/>
      <c r="D226" s="188"/>
      <c r="E226" s="34" t="s">
        <v>146</v>
      </c>
      <c r="F226" s="46" t="s">
        <v>562</v>
      </c>
      <c r="G226" s="13">
        <v>92420101</v>
      </c>
      <c r="H226" s="2" t="s">
        <v>18</v>
      </c>
      <c r="I226" s="17">
        <v>8.9730000000000008</v>
      </c>
      <c r="J226" s="66">
        <v>3203</v>
      </c>
    </row>
    <row r="227" spans="3:10" x14ac:dyDescent="0.2">
      <c r="C227" s="228"/>
      <c r="D227" s="188"/>
      <c r="E227" s="34" t="s">
        <v>147</v>
      </c>
      <c r="F227" s="46" t="s">
        <v>563</v>
      </c>
      <c r="G227" s="13">
        <v>92420102</v>
      </c>
      <c r="H227" s="2" t="s">
        <v>18</v>
      </c>
      <c r="I227" s="17">
        <v>10.170999999999999</v>
      </c>
      <c r="J227" s="66">
        <v>335</v>
      </c>
    </row>
    <row r="228" spans="3:10" x14ac:dyDescent="0.2">
      <c r="C228" s="228"/>
      <c r="D228" s="188"/>
      <c r="E228" s="34" t="s">
        <v>148</v>
      </c>
      <c r="F228" s="46" t="s">
        <v>564</v>
      </c>
      <c r="G228" s="13">
        <v>92420103</v>
      </c>
      <c r="H228" s="2" t="s">
        <v>18</v>
      </c>
      <c r="I228" s="17">
        <v>3.7749999999999999</v>
      </c>
      <c r="J228" s="66">
        <v>1056</v>
      </c>
    </row>
    <row r="229" spans="3:10" ht="12.75" customHeight="1" x14ac:dyDescent="0.2">
      <c r="C229" s="228"/>
      <c r="D229" s="188"/>
      <c r="E229" s="34" t="s">
        <v>149</v>
      </c>
      <c r="F229" s="46" t="s">
        <v>565</v>
      </c>
      <c r="G229" s="13">
        <v>92420104</v>
      </c>
      <c r="H229" s="2" t="s">
        <v>18</v>
      </c>
      <c r="I229" s="17">
        <v>7.1980000000000004</v>
      </c>
      <c r="J229" s="66">
        <v>780</v>
      </c>
    </row>
    <row r="230" spans="3:10" s="12" customFormat="1" x14ac:dyDescent="0.2">
      <c r="C230" s="228"/>
      <c r="D230" s="188"/>
      <c r="E230" s="34" t="s">
        <v>150</v>
      </c>
      <c r="F230" s="46" t="s">
        <v>566</v>
      </c>
      <c r="G230" s="13">
        <v>92420105</v>
      </c>
      <c r="H230" s="2" t="s">
        <v>18</v>
      </c>
      <c r="I230" s="17">
        <v>1.6</v>
      </c>
      <c r="J230" s="66">
        <v>636</v>
      </c>
    </row>
    <row r="231" spans="3:10" x14ac:dyDescent="0.2">
      <c r="C231" s="228"/>
      <c r="D231" s="188"/>
      <c r="E231" s="34" t="s">
        <v>151</v>
      </c>
      <c r="F231" s="46" t="s">
        <v>567</v>
      </c>
      <c r="G231" s="13">
        <v>92420106</v>
      </c>
      <c r="H231" s="2" t="s">
        <v>18</v>
      </c>
      <c r="I231" s="17">
        <v>5.15</v>
      </c>
      <c r="J231" s="66">
        <v>696</v>
      </c>
    </row>
    <row r="232" spans="3:10" ht="12.75" customHeight="1" x14ac:dyDescent="0.2">
      <c r="C232" s="228"/>
      <c r="D232" s="188"/>
      <c r="E232" s="34" t="s">
        <v>152</v>
      </c>
      <c r="F232" s="46" t="s">
        <v>568</v>
      </c>
      <c r="G232" s="13">
        <v>92420107</v>
      </c>
      <c r="H232" s="8" t="s">
        <v>1</v>
      </c>
      <c r="I232" s="17">
        <v>35.386000000000003</v>
      </c>
      <c r="J232" s="66">
        <v>981</v>
      </c>
    </row>
    <row r="233" spans="3:10" ht="12.75" customHeight="1" x14ac:dyDescent="0.2">
      <c r="C233" s="228"/>
      <c r="D233" s="188"/>
      <c r="E233" s="34" t="s">
        <v>153</v>
      </c>
      <c r="F233" s="46" t="s">
        <v>569</v>
      </c>
      <c r="G233" s="13">
        <v>92420108</v>
      </c>
      <c r="H233" s="8" t="s">
        <v>18</v>
      </c>
      <c r="I233" s="17">
        <v>4.6989999999999998</v>
      </c>
      <c r="J233" s="66">
        <v>374</v>
      </c>
    </row>
    <row r="234" spans="3:10" ht="15.75" customHeight="1" x14ac:dyDescent="0.2">
      <c r="C234" s="228"/>
      <c r="D234" s="188"/>
      <c r="E234" s="185" t="s">
        <v>337</v>
      </c>
      <c r="F234" s="186"/>
      <c r="G234" s="186"/>
      <c r="H234" s="186"/>
      <c r="I234" s="48">
        <f>SUM(I226:I233)</f>
        <v>76.951999999999998</v>
      </c>
      <c r="J234" s="60">
        <f>SUM(J226:J233)</f>
        <v>8061</v>
      </c>
    </row>
    <row r="235" spans="3:10" x14ac:dyDescent="0.2">
      <c r="C235" s="228"/>
      <c r="D235" s="188"/>
      <c r="E235" s="55" t="s">
        <v>285</v>
      </c>
      <c r="F235" s="45" t="s">
        <v>570</v>
      </c>
      <c r="G235" s="48">
        <v>924202</v>
      </c>
      <c r="H235" s="189"/>
      <c r="I235" s="189"/>
      <c r="J235" s="189"/>
    </row>
    <row r="236" spans="3:10" x14ac:dyDescent="0.2">
      <c r="C236" s="228"/>
      <c r="D236" s="188"/>
      <c r="E236" s="80" t="s">
        <v>78</v>
      </c>
      <c r="F236" s="46" t="s">
        <v>571</v>
      </c>
      <c r="G236" s="13">
        <v>92420202</v>
      </c>
      <c r="H236" s="64" t="s">
        <v>18</v>
      </c>
      <c r="I236" s="17">
        <v>41.491</v>
      </c>
      <c r="J236" s="66">
        <v>4697</v>
      </c>
    </row>
    <row r="237" spans="3:10" x14ac:dyDescent="0.2">
      <c r="C237" s="228"/>
      <c r="D237" s="188"/>
      <c r="E237" s="80" t="s">
        <v>154</v>
      </c>
      <c r="F237" s="46" t="s">
        <v>572</v>
      </c>
      <c r="G237" s="13">
        <v>92420203</v>
      </c>
      <c r="H237" s="8" t="s">
        <v>18</v>
      </c>
      <c r="I237" s="17">
        <v>5.4260000000000002</v>
      </c>
      <c r="J237" s="66">
        <v>1020</v>
      </c>
    </row>
    <row r="238" spans="3:10" x14ac:dyDescent="0.2">
      <c r="C238" s="228"/>
      <c r="D238" s="188"/>
      <c r="E238" s="80" t="s">
        <v>155</v>
      </c>
      <c r="F238" s="46" t="s">
        <v>573</v>
      </c>
      <c r="G238" s="13">
        <v>92420201</v>
      </c>
      <c r="H238" s="8" t="s">
        <v>18</v>
      </c>
      <c r="I238" s="17">
        <v>3.0750000000000002</v>
      </c>
      <c r="J238" s="66">
        <v>3338</v>
      </c>
    </row>
    <row r="239" spans="3:10" x14ac:dyDescent="0.2">
      <c r="C239" s="228"/>
      <c r="D239" s="188"/>
      <c r="E239" s="80" t="s">
        <v>156</v>
      </c>
      <c r="F239" s="46" t="s">
        <v>574</v>
      </c>
      <c r="G239" s="13">
        <v>92420204</v>
      </c>
      <c r="H239" s="8" t="s">
        <v>18</v>
      </c>
      <c r="I239" s="17">
        <v>3.3</v>
      </c>
      <c r="J239" s="66">
        <v>308</v>
      </c>
    </row>
    <row r="240" spans="3:10" x14ac:dyDescent="0.2">
      <c r="C240" s="228"/>
      <c r="D240" s="188"/>
      <c r="E240" s="80" t="s">
        <v>157</v>
      </c>
      <c r="F240" s="46" t="s">
        <v>575</v>
      </c>
      <c r="G240" s="13">
        <v>92420205</v>
      </c>
      <c r="H240" s="8" t="s">
        <v>18</v>
      </c>
      <c r="I240" s="17">
        <v>5.351</v>
      </c>
      <c r="J240" s="66">
        <v>767</v>
      </c>
    </row>
    <row r="241" spans="3:10" x14ac:dyDescent="0.2">
      <c r="C241" s="228"/>
      <c r="D241" s="188"/>
      <c r="E241" s="80" t="s">
        <v>158</v>
      </c>
      <c r="F241" s="46" t="s">
        <v>576</v>
      </c>
      <c r="G241" s="13">
        <v>92420206</v>
      </c>
      <c r="H241" s="8" t="s">
        <v>1</v>
      </c>
      <c r="I241" s="17">
        <v>8.2110000000000003</v>
      </c>
      <c r="J241" s="66">
        <v>397</v>
      </c>
    </row>
    <row r="242" spans="3:10" x14ac:dyDescent="0.2">
      <c r="C242" s="228"/>
      <c r="D242" s="188"/>
      <c r="E242" s="80" t="s">
        <v>159</v>
      </c>
      <c r="F242" s="46" t="s">
        <v>577</v>
      </c>
      <c r="G242" s="13">
        <v>92420207</v>
      </c>
      <c r="H242" s="8" t="s">
        <v>1</v>
      </c>
      <c r="I242" s="17">
        <v>21.041</v>
      </c>
      <c r="J242" s="66">
        <v>439</v>
      </c>
    </row>
    <row r="243" spans="3:10" ht="18.75" customHeight="1" x14ac:dyDescent="0.2">
      <c r="C243" s="228"/>
      <c r="D243" s="188"/>
      <c r="E243" s="185" t="s">
        <v>338</v>
      </c>
      <c r="F243" s="186"/>
      <c r="G243" s="186"/>
      <c r="H243" s="186"/>
      <c r="I243" s="48">
        <f>SUM(I236:I242)</f>
        <v>87.894999999999996</v>
      </c>
      <c r="J243" s="60">
        <f>SUM(J236:J242)</f>
        <v>10966</v>
      </c>
    </row>
    <row r="244" spans="3:10" x14ac:dyDescent="0.2">
      <c r="C244" s="228"/>
      <c r="D244" s="188"/>
      <c r="E244" s="187" t="s">
        <v>308</v>
      </c>
      <c r="F244" s="188"/>
      <c r="G244" s="188"/>
      <c r="H244" s="188"/>
      <c r="I244" s="48">
        <f>I243+I234</f>
        <v>164.84699999999998</v>
      </c>
      <c r="J244" s="60">
        <f>J243+J234</f>
        <v>19027</v>
      </c>
    </row>
    <row r="245" spans="3:10" ht="15" customHeight="1" x14ac:dyDescent="0.2">
      <c r="C245" s="228"/>
      <c r="D245" s="124" t="s">
        <v>578</v>
      </c>
      <c r="E245" s="118"/>
      <c r="F245" s="116" t="s">
        <v>778</v>
      </c>
      <c r="G245" s="116"/>
      <c r="H245" s="195"/>
      <c r="I245" s="196"/>
      <c r="J245" s="197"/>
    </row>
    <row r="246" spans="3:10" x14ac:dyDescent="0.2">
      <c r="C246" s="228"/>
      <c r="D246" s="188"/>
      <c r="E246" s="41" t="s">
        <v>286</v>
      </c>
      <c r="F246" s="83" t="s">
        <v>579</v>
      </c>
      <c r="G246" s="48">
        <v>924301</v>
      </c>
      <c r="H246" s="189"/>
      <c r="I246" s="189"/>
      <c r="J246" s="189"/>
    </row>
    <row r="247" spans="3:10" ht="14.25" customHeight="1" x14ac:dyDescent="0.2">
      <c r="C247" s="228"/>
      <c r="D247" s="188"/>
      <c r="E247" s="9" t="s">
        <v>160</v>
      </c>
      <c r="F247" s="84" t="s">
        <v>580</v>
      </c>
      <c r="G247" s="13">
        <v>92430104</v>
      </c>
      <c r="H247" s="8" t="s">
        <v>18</v>
      </c>
      <c r="I247" s="25">
        <v>5.851</v>
      </c>
      <c r="J247" s="52">
        <v>1616</v>
      </c>
    </row>
    <row r="248" spans="3:10" ht="14.25" customHeight="1" x14ac:dyDescent="0.2">
      <c r="C248" s="228"/>
      <c r="D248" s="188"/>
      <c r="E248" s="85" t="s">
        <v>586</v>
      </c>
      <c r="F248" s="84" t="s">
        <v>581</v>
      </c>
      <c r="G248" s="13">
        <v>92430101</v>
      </c>
      <c r="H248" s="8" t="s">
        <v>18</v>
      </c>
      <c r="I248" s="87">
        <v>13.664</v>
      </c>
      <c r="J248" s="76">
        <f>J249+J250</f>
        <v>2026</v>
      </c>
    </row>
    <row r="249" spans="3:10" x14ac:dyDescent="0.2">
      <c r="C249" s="228"/>
      <c r="D249" s="188"/>
      <c r="E249" s="82" t="s">
        <v>587</v>
      </c>
      <c r="F249" s="46" t="s">
        <v>584</v>
      </c>
      <c r="G249" s="126"/>
      <c r="H249" s="8" t="s">
        <v>18</v>
      </c>
      <c r="I249" s="87"/>
      <c r="J249" s="76">
        <v>110</v>
      </c>
    </row>
    <row r="250" spans="3:10" x14ac:dyDescent="0.2">
      <c r="C250" s="228"/>
      <c r="D250" s="188"/>
      <c r="E250" s="82" t="s">
        <v>588</v>
      </c>
      <c r="F250" s="46" t="s">
        <v>585</v>
      </c>
      <c r="G250" s="126"/>
      <c r="H250" s="8" t="s">
        <v>18</v>
      </c>
      <c r="I250" s="87"/>
      <c r="J250" s="76">
        <v>1916</v>
      </c>
    </row>
    <row r="251" spans="3:10" x14ac:dyDescent="0.2">
      <c r="C251" s="228"/>
      <c r="D251" s="188"/>
      <c r="E251" s="34" t="s">
        <v>161</v>
      </c>
      <c r="F251" s="46" t="s">
        <v>582</v>
      </c>
      <c r="G251" s="13">
        <v>92430103</v>
      </c>
      <c r="H251" s="8" t="s">
        <v>18</v>
      </c>
      <c r="I251" s="23">
        <v>1.6</v>
      </c>
      <c r="J251" s="52">
        <v>693</v>
      </c>
    </row>
    <row r="252" spans="3:10" ht="14.25" customHeight="1" x14ac:dyDescent="0.2">
      <c r="C252" s="228"/>
      <c r="D252" s="188"/>
      <c r="E252" s="5" t="s">
        <v>162</v>
      </c>
      <c r="F252" s="46" t="s">
        <v>583</v>
      </c>
      <c r="G252" s="13">
        <v>92430102</v>
      </c>
      <c r="H252" s="8" t="s">
        <v>18</v>
      </c>
      <c r="I252" s="23">
        <v>4.375</v>
      </c>
      <c r="J252" s="52">
        <v>2643</v>
      </c>
    </row>
    <row r="253" spans="3:10" s="12" customFormat="1" ht="12.75" customHeight="1" x14ac:dyDescent="0.2">
      <c r="C253" s="228"/>
      <c r="D253" s="188"/>
      <c r="E253" s="187" t="s">
        <v>339</v>
      </c>
      <c r="F253" s="188"/>
      <c r="G253" s="188"/>
      <c r="H253" s="188"/>
      <c r="I253" s="29">
        <f>I247+I248+I251+I252</f>
        <v>25.490000000000002</v>
      </c>
      <c r="J253" s="60">
        <f>J247+J248+J251+J252</f>
        <v>6978</v>
      </c>
    </row>
    <row r="254" spans="3:10" ht="12.75" customHeight="1" x14ac:dyDescent="0.2">
      <c r="C254" s="228"/>
      <c r="D254" s="188"/>
      <c r="E254" s="74" t="s">
        <v>287</v>
      </c>
      <c r="F254" s="45" t="s">
        <v>589</v>
      </c>
      <c r="G254" s="48">
        <v>924302</v>
      </c>
      <c r="H254" s="189"/>
      <c r="I254" s="189"/>
      <c r="J254" s="189"/>
    </row>
    <row r="255" spans="3:10" ht="12.75" customHeight="1" x14ac:dyDescent="0.2">
      <c r="C255" s="228"/>
      <c r="D255" s="188"/>
      <c r="E255" s="5" t="s">
        <v>163</v>
      </c>
      <c r="F255" s="46" t="s">
        <v>590</v>
      </c>
      <c r="G255" s="13">
        <v>92430201</v>
      </c>
      <c r="H255" s="64" t="s">
        <v>18</v>
      </c>
      <c r="I255" s="23">
        <v>28.904</v>
      </c>
      <c r="J255" s="92">
        <v>2918</v>
      </c>
    </row>
    <row r="256" spans="3:10" x14ac:dyDescent="0.2">
      <c r="C256" s="228"/>
      <c r="D256" s="188"/>
      <c r="E256" s="85" t="s">
        <v>594</v>
      </c>
      <c r="F256" s="46" t="s">
        <v>591</v>
      </c>
      <c r="G256" s="13">
        <v>92430202</v>
      </c>
      <c r="H256" s="8" t="s">
        <v>18</v>
      </c>
      <c r="I256" s="24">
        <v>19.027000000000001</v>
      </c>
      <c r="J256" s="91">
        <f>J257</f>
        <v>1810</v>
      </c>
    </row>
    <row r="257" spans="3:10" x14ac:dyDescent="0.2">
      <c r="C257" s="228"/>
      <c r="D257" s="188"/>
      <c r="E257" s="88" t="s">
        <v>595</v>
      </c>
      <c r="F257" s="79" t="s">
        <v>596</v>
      </c>
      <c r="G257" s="173"/>
      <c r="H257" s="8" t="s">
        <v>18</v>
      </c>
      <c r="I257" s="24"/>
      <c r="J257" s="91">
        <v>1810</v>
      </c>
    </row>
    <row r="258" spans="3:10" x14ac:dyDescent="0.2">
      <c r="C258" s="228"/>
      <c r="D258" s="188"/>
      <c r="E258" s="89" t="s">
        <v>599</v>
      </c>
      <c r="F258" s="46" t="s">
        <v>592</v>
      </c>
      <c r="G258" s="13">
        <v>92430204</v>
      </c>
      <c r="H258" s="8" t="s">
        <v>14</v>
      </c>
      <c r="I258" s="25">
        <v>19.177</v>
      </c>
      <c r="J258" s="91">
        <f>J259+J260</f>
        <v>1087</v>
      </c>
    </row>
    <row r="259" spans="3:10" x14ac:dyDescent="0.2">
      <c r="C259" s="228"/>
      <c r="D259" s="188"/>
      <c r="E259" s="90" t="s">
        <v>597</v>
      </c>
      <c r="F259" s="79" t="s">
        <v>600</v>
      </c>
      <c r="G259" s="173"/>
      <c r="H259" s="8" t="s">
        <v>14</v>
      </c>
      <c r="I259" s="25"/>
      <c r="J259" s="86">
        <v>238</v>
      </c>
    </row>
    <row r="260" spans="3:10" x14ac:dyDescent="0.2">
      <c r="C260" s="228"/>
      <c r="D260" s="188"/>
      <c r="E260" s="90" t="s">
        <v>598</v>
      </c>
      <c r="F260" s="79" t="s">
        <v>601</v>
      </c>
      <c r="G260" s="173"/>
      <c r="H260" s="8" t="s">
        <v>14</v>
      </c>
      <c r="I260" s="25"/>
      <c r="J260" s="86">
        <v>849</v>
      </c>
    </row>
    <row r="261" spans="3:10" x14ac:dyDescent="0.2">
      <c r="C261" s="228"/>
      <c r="D261" s="188"/>
      <c r="E261" s="34" t="s">
        <v>164</v>
      </c>
      <c r="F261" s="46" t="s">
        <v>593</v>
      </c>
      <c r="G261" s="13">
        <v>92430205</v>
      </c>
      <c r="H261" s="8" t="s">
        <v>14</v>
      </c>
      <c r="I261" s="17">
        <v>17.427</v>
      </c>
      <c r="J261" s="52">
        <v>817</v>
      </c>
    </row>
    <row r="262" spans="3:10" x14ac:dyDescent="0.2">
      <c r="C262" s="228"/>
      <c r="D262" s="188"/>
      <c r="E262" s="187" t="s">
        <v>340</v>
      </c>
      <c r="F262" s="188"/>
      <c r="G262" s="188"/>
      <c r="H262" s="188"/>
      <c r="I262" s="29">
        <f>SUM(I255:I261)</f>
        <v>84.534999999999997</v>
      </c>
      <c r="J262" s="60">
        <f>J255+J256+J258+J261</f>
        <v>6632</v>
      </c>
    </row>
    <row r="263" spans="3:10" x14ac:dyDescent="0.2">
      <c r="C263" s="228"/>
      <c r="D263" s="188"/>
      <c r="E263" s="44" t="s">
        <v>289</v>
      </c>
      <c r="F263" s="83" t="s">
        <v>613</v>
      </c>
      <c r="G263" s="48">
        <v>924303</v>
      </c>
      <c r="H263" s="189"/>
      <c r="I263" s="189"/>
      <c r="J263" s="189"/>
    </row>
    <row r="264" spans="3:10" x14ac:dyDescent="0.2">
      <c r="C264" s="228"/>
      <c r="D264" s="188"/>
      <c r="E264" s="96" t="s">
        <v>603</v>
      </c>
      <c r="F264" s="125" t="s">
        <v>614</v>
      </c>
      <c r="G264" s="13">
        <v>92430301</v>
      </c>
      <c r="H264" s="93" t="s">
        <v>14</v>
      </c>
      <c r="I264" s="97">
        <v>49.954999999999998</v>
      </c>
      <c r="J264" s="98">
        <f>J265+J266</f>
        <v>2004</v>
      </c>
    </row>
    <row r="265" spans="3:10" x14ac:dyDescent="0.2">
      <c r="C265" s="228"/>
      <c r="D265" s="188"/>
      <c r="E265" s="95" t="s">
        <v>602</v>
      </c>
      <c r="F265" s="126" t="s">
        <v>615</v>
      </c>
      <c r="G265" s="126"/>
      <c r="H265" s="93" t="s">
        <v>14</v>
      </c>
      <c r="I265" s="97"/>
      <c r="J265" s="99">
        <v>1834</v>
      </c>
    </row>
    <row r="266" spans="3:10" x14ac:dyDescent="0.2">
      <c r="C266" s="228"/>
      <c r="D266" s="188"/>
      <c r="E266" s="95" t="s">
        <v>604</v>
      </c>
      <c r="F266" s="126" t="s">
        <v>616</v>
      </c>
      <c r="G266" s="126"/>
      <c r="H266" s="93" t="s">
        <v>14</v>
      </c>
      <c r="I266" s="97"/>
      <c r="J266" s="99">
        <v>170</v>
      </c>
    </row>
    <row r="267" spans="3:10" x14ac:dyDescent="0.2">
      <c r="C267" s="228"/>
      <c r="D267" s="188"/>
      <c r="E267" s="96" t="s">
        <v>288</v>
      </c>
      <c r="F267" s="125" t="s">
        <v>622</v>
      </c>
      <c r="G267" s="13">
        <v>92430303</v>
      </c>
      <c r="H267" s="93" t="s">
        <v>1</v>
      </c>
      <c r="I267" s="97">
        <v>38.984000000000002</v>
      </c>
      <c r="J267" s="98">
        <v>375</v>
      </c>
    </row>
    <row r="268" spans="3:10" x14ac:dyDescent="0.2">
      <c r="C268" s="228"/>
      <c r="D268" s="188"/>
      <c r="E268" s="94" t="s">
        <v>609</v>
      </c>
      <c r="F268" s="127" t="s">
        <v>617</v>
      </c>
      <c r="G268" s="13">
        <v>92430302</v>
      </c>
      <c r="H268" s="93" t="s">
        <v>1</v>
      </c>
      <c r="I268" s="97">
        <v>31.303000000000001</v>
      </c>
      <c r="J268" s="100">
        <f>J269+J270+J271+J272</f>
        <v>2396</v>
      </c>
    </row>
    <row r="269" spans="3:10" x14ac:dyDescent="0.2">
      <c r="C269" s="228"/>
      <c r="D269" s="188"/>
      <c r="E269" s="88" t="s">
        <v>605</v>
      </c>
      <c r="F269" s="126" t="s">
        <v>618</v>
      </c>
      <c r="G269" s="126"/>
      <c r="H269" s="93" t="s">
        <v>1</v>
      </c>
      <c r="I269" s="97"/>
      <c r="J269" s="91">
        <v>438</v>
      </c>
    </row>
    <row r="270" spans="3:10" x14ac:dyDescent="0.2">
      <c r="C270" s="228"/>
      <c r="D270" s="188"/>
      <c r="E270" s="88" t="s">
        <v>606</v>
      </c>
      <c r="F270" s="126" t="s">
        <v>619</v>
      </c>
      <c r="G270" s="126"/>
      <c r="H270" s="93" t="s">
        <v>1</v>
      </c>
      <c r="I270" s="97"/>
      <c r="J270" s="91">
        <v>703</v>
      </c>
    </row>
    <row r="271" spans="3:10" ht="18" customHeight="1" x14ac:dyDescent="0.2">
      <c r="C271" s="228"/>
      <c r="D271" s="188"/>
      <c r="E271" s="88" t="s">
        <v>607</v>
      </c>
      <c r="F271" s="128" t="s">
        <v>620</v>
      </c>
      <c r="G271" s="128"/>
      <c r="H271" s="93" t="s">
        <v>1</v>
      </c>
      <c r="I271" s="97"/>
      <c r="J271" s="91">
        <v>1145</v>
      </c>
    </row>
    <row r="272" spans="3:10" ht="14.25" customHeight="1" x14ac:dyDescent="0.2">
      <c r="C272" s="228"/>
      <c r="D272" s="188"/>
      <c r="E272" s="88" t="s">
        <v>608</v>
      </c>
      <c r="F272" s="126" t="s">
        <v>621</v>
      </c>
      <c r="G272" s="126"/>
      <c r="H272" s="93" t="s">
        <v>1</v>
      </c>
      <c r="I272" s="97"/>
      <c r="J272" s="91">
        <v>110</v>
      </c>
    </row>
    <row r="273" spans="3:10" ht="17.25" customHeight="1" x14ac:dyDescent="0.2">
      <c r="C273" s="228"/>
      <c r="D273" s="188"/>
      <c r="E273" s="89" t="s">
        <v>612</v>
      </c>
      <c r="F273" s="127" t="s">
        <v>623</v>
      </c>
      <c r="G273" s="13">
        <v>92430304</v>
      </c>
      <c r="H273" s="93" t="s">
        <v>1</v>
      </c>
      <c r="I273" s="97">
        <v>16.335999999999999</v>
      </c>
      <c r="J273" s="100">
        <f>J274+J275+J276</f>
        <v>265</v>
      </c>
    </row>
    <row r="274" spans="3:10" ht="17.25" customHeight="1" x14ac:dyDescent="0.2">
      <c r="C274" s="228"/>
      <c r="D274" s="188"/>
      <c r="E274" s="90" t="s">
        <v>627</v>
      </c>
      <c r="F274" s="46" t="s">
        <v>624</v>
      </c>
      <c r="G274" s="126"/>
      <c r="H274" s="8" t="s">
        <v>1</v>
      </c>
      <c r="I274" s="26"/>
      <c r="J274" s="86">
        <v>128</v>
      </c>
    </row>
    <row r="275" spans="3:10" ht="17.25" customHeight="1" x14ac:dyDescent="0.2">
      <c r="C275" s="228"/>
      <c r="D275" s="188"/>
      <c r="E275" s="90" t="s">
        <v>610</v>
      </c>
      <c r="F275" s="46" t="s">
        <v>625</v>
      </c>
      <c r="G275" s="126"/>
      <c r="H275" s="8" t="s">
        <v>1</v>
      </c>
      <c r="I275" s="26"/>
      <c r="J275" s="86">
        <v>106</v>
      </c>
    </row>
    <row r="276" spans="3:10" ht="18" customHeight="1" x14ac:dyDescent="0.2">
      <c r="C276" s="228"/>
      <c r="D276" s="188"/>
      <c r="E276" s="90" t="s">
        <v>611</v>
      </c>
      <c r="F276" s="46" t="s">
        <v>626</v>
      </c>
      <c r="G276" s="126"/>
      <c r="H276" s="8" t="s">
        <v>1</v>
      </c>
      <c r="I276" s="13"/>
      <c r="J276" s="86">
        <v>31</v>
      </c>
    </row>
    <row r="277" spans="3:10" ht="16.5" customHeight="1" x14ac:dyDescent="0.2">
      <c r="C277" s="228"/>
      <c r="D277" s="188"/>
      <c r="E277" s="185" t="s">
        <v>341</v>
      </c>
      <c r="F277" s="186"/>
      <c r="G277" s="186"/>
      <c r="H277" s="186"/>
      <c r="I277" s="29">
        <f>SUM(I264:I276)</f>
        <v>136.57799999999997</v>
      </c>
      <c r="J277" s="60">
        <f>J264+J267+J268+J273</f>
        <v>5040</v>
      </c>
    </row>
    <row r="278" spans="3:10" x14ac:dyDescent="0.2">
      <c r="C278" s="228"/>
      <c r="D278" s="188"/>
      <c r="E278" s="74" t="s">
        <v>291</v>
      </c>
      <c r="F278" s="174" t="s">
        <v>636</v>
      </c>
      <c r="G278" s="168">
        <v>924304</v>
      </c>
      <c r="H278" s="213"/>
      <c r="I278" s="213"/>
      <c r="J278" s="213"/>
    </row>
    <row r="279" spans="3:10" x14ac:dyDescent="0.2">
      <c r="C279" s="228"/>
      <c r="D279" s="188"/>
      <c r="E279" s="89" t="s">
        <v>632</v>
      </c>
      <c r="F279" s="83" t="s">
        <v>353</v>
      </c>
      <c r="G279" s="48">
        <v>92430401</v>
      </c>
      <c r="H279" s="4" t="s">
        <v>1</v>
      </c>
      <c r="I279" s="102">
        <v>102.913</v>
      </c>
      <c r="J279" s="101">
        <f>J280+J281+J282+J283</f>
        <v>1940</v>
      </c>
    </row>
    <row r="280" spans="3:10" x14ac:dyDescent="0.2">
      <c r="C280" s="228"/>
      <c r="D280" s="188"/>
      <c r="E280" s="90" t="s">
        <v>628</v>
      </c>
      <c r="F280" s="126" t="s">
        <v>356</v>
      </c>
      <c r="G280" s="176"/>
      <c r="H280" s="4" t="s">
        <v>1</v>
      </c>
      <c r="I280" s="26"/>
      <c r="J280" s="75">
        <v>1679</v>
      </c>
    </row>
    <row r="281" spans="3:10" x14ac:dyDescent="0.2">
      <c r="C281" s="228"/>
      <c r="D281" s="188"/>
      <c r="E281" s="90" t="s">
        <v>629</v>
      </c>
      <c r="F281" s="126" t="s">
        <v>354</v>
      </c>
      <c r="G281" s="176"/>
      <c r="H281" s="4" t="s">
        <v>1</v>
      </c>
      <c r="I281" s="26"/>
      <c r="J281" s="75">
        <v>48</v>
      </c>
    </row>
    <row r="282" spans="3:10" ht="12" customHeight="1" x14ac:dyDescent="0.2">
      <c r="C282" s="228"/>
      <c r="D282" s="188"/>
      <c r="E282" s="90" t="s">
        <v>630</v>
      </c>
      <c r="F282" s="126" t="s">
        <v>355</v>
      </c>
      <c r="G282" s="176"/>
      <c r="H282" s="4" t="s">
        <v>1</v>
      </c>
      <c r="I282" s="26"/>
      <c r="J282" s="75">
        <v>204</v>
      </c>
    </row>
    <row r="283" spans="3:10" ht="15.75" customHeight="1" x14ac:dyDescent="0.2">
      <c r="C283" s="228"/>
      <c r="D283" s="188"/>
      <c r="E283" s="90" t="s">
        <v>631</v>
      </c>
      <c r="F283" s="126" t="s">
        <v>357</v>
      </c>
      <c r="G283" s="176"/>
      <c r="H283" s="4" t="s">
        <v>1</v>
      </c>
      <c r="I283" s="26"/>
      <c r="J283" s="75">
        <v>9</v>
      </c>
    </row>
    <row r="284" spans="3:10" ht="12.75" customHeight="1" x14ac:dyDescent="0.2">
      <c r="C284" s="228"/>
      <c r="D284" s="188"/>
      <c r="E284" s="37" t="s">
        <v>290</v>
      </c>
      <c r="F284" s="83" t="s">
        <v>637</v>
      </c>
      <c r="G284" s="48">
        <v>92430402</v>
      </c>
      <c r="H284" s="4" t="s">
        <v>1</v>
      </c>
      <c r="I284" s="26">
        <v>55.036999999999999</v>
      </c>
      <c r="J284" s="98">
        <v>376</v>
      </c>
    </row>
    <row r="285" spans="3:10" ht="13.5" customHeight="1" x14ac:dyDescent="0.2">
      <c r="C285" s="228"/>
      <c r="D285" s="188"/>
      <c r="E285" s="96" t="s">
        <v>635</v>
      </c>
      <c r="F285" s="129" t="s">
        <v>638</v>
      </c>
      <c r="G285" s="48">
        <v>92430403</v>
      </c>
      <c r="H285" s="4" t="s">
        <v>1</v>
      </c>
      <c r="I285" s="26">
        <v>21.510999999999999</v>
      </c>
      <c r="J285" s="98">
        <f>J286+J287</f>
        <v>301</v>
      </c>
    </row>
    <row r="286" spans="3:10" ht="13.5" customHeight="1" x14ac:dyDescent="0.2">
      <c r="C286" s="228"/>
      <c r="D286" s="188"/>
      <c r="E286" s="95" t="s">
        <v>633</v>
      </c>
      <c r="F286" s="46" t="s">
        <v>639</v>
      </c>
      <c r="G286" s="176"/>
      <c r="H286" s="4" t="s">
        <v>1</v>
      </c>
      <c r="J286" s="66">
        <v>14</v>
      </c>
    </row>
    <row r="287" spans="3:10" ht="15.75" customHeight="1" x14ac:dyDescent="0.2">
      <c r="C287" s="228"/>
      <c r="D287" s="188"/>
      <c r="E287" s="95" t="s">
        <v>634</v>
      </c>
      <c r="F287" s="130" t="s">
        <v>640</v>
      </c>
      <c r="G287" s="177"/>
      <c r="H287" s="4" t="s">
        <v>1</v>
      </c>
      <c r="I287" s="13"/>
      <c r="J287" s="66">
        <v>287</v>
      </c>
    </row>
    <row r="288" spans="3:10" ht="18" customHeight="1" x14ac:dyDescent="0.2">
      <c r="C288" s="228"/>
      <c r="D288" s="188"/>
      <c r="E288" s="185" t="s">
        <v>342</v>
      </c>
      <c r="F288" s="186"/>
      <c r="G288" s="186"/>
      <c r="H288" s="186"/>
      <c r="I288" s="29">
        <f>SUM(I279:I287)</f>
        <v>179.46099999999998</v>
      </c>
      <c r="J288" s="60">
        <f>J279+J284+J285</f>
        <v>2617</v>
      </c>
    </row>
    <row r="289" spans="3:10" x14ac:dyDescent="0.2">
      <c r="C289" s="228"/>
      <c r="D289" s="188"/>
      <c r="E289" s="44" t="s">
        <v>298</v>
      </c>
      <c r="F289" s="45" t="s">
        <v>641</v>
      </c>
      <c r="G289" s="48">
        <v>924305</v>
      </c>
    </row>
    <row r="290" spans="3:10" x14ac:dyDescent="0.2">
      <c r="C290" s="228"/>
      <c r="D290" s="188"/>
      <c r="E290" s="37" t="s">
        <v>297</v>
      </c>
      <c r="F290" s="46" t="s">
        <v>642</v>
      </c>
      <c r="G290" s="1">
        <v>92430506</v>
      </c>
      <c r="H290" s="8" t="s">
        <v>14</v>
      </c>
      <c r="I290" s="26">
        <v>26.428000000000001</v>
      </c>
      <c r="J290" s="66">
        <v>1699</v>
      </c>
    </row>
    <row r="291" spans="3:10" x14ac:dyDescent="0.2">
      <c r="C291" s="228"/>
      <c r="D291" s="188"/>
      <c r="E291" s="37" t="s">
        <v>292</v>
      </c>
      <c r="F291" s="46" t="s">
        <v>643</v>
      </c>
      <c r="G291" s="13">
        <v>92430501</v>
      </c>
      <c r="H291" s="8" t="s">
        <v>1</v>
      </c>
      <c r="I291" s="26">
        <v>14.746</v>
      </c>
      <c r="J291" s="66">
        <v>319</v>
      </c>
    </row>
    <row r="292" spans="3:10" x14ac:dyDescent="0.2">
      <c r="C292" s="228"/>
      <c r="D292" s="188"/>
      <c r="E292" s="37" t="s">
        <v>293</v>
      </c>
      <c r="F292" s="46" t="s">
        <v>644</v>
      </c>
      <c r="G292" s="13">
        <v>92430502</v>
      </c>
      <c r="H292" s="8" t="s">
        <v>14</v>
      </c>
      <c r="I292" s="26">
        <v>34.444000000000003</v>
      </c>
      <c r="J292" s="66">
        <v>1264</v>
      </c>
    </row>
    <row r="293" spans="3:10" x14ac:dyDescent="0.2">
      <c r="C293" s="228"/>
      <c r="D293" s="188"/>
      <c r="E293" s="37" t="s">
        <v>294</v>
      </c>
      <c r="F293" s="46" t="s">
        <v>645</v>
      </c>
      <c r="G293" s="13">
        <v>92430503</v>
      </c>
      <c r="H293" s="8" t="s">
        <v>14</v>
      </c>
      <c r="I293" s="26">
        <v>19.827000000000002</v>
      </c>
      <c r="J293" s="66">
        <v>777</v>
      </c>
    </row>
    <row r="294" spans="3:10" x14ac:dyDescent="0.2">
      <c r="C294" s="228"/>
      <c r="D294" s="188"/>
      <c r="E294" s="37" t="s">
        <v>295</v>
      </c>
      <c r="F294" s="46" t="s">
        <v>646</v>
      </c>
      <c r="G294" s="13">
        <v>92430504</v>
      </c>
      <c r="H294" s="8" t="s">
        <v>18</v>
      </c>
      <c r="I294" s="26">
        <v>31.853000000000002</v>
      </c>
      <c r="J294" s="66">
        <v>746</v>
      </c>
    </row>
    <row r="295" spans="3:10" x14ac:dyDescent="0.2">
      <c r="C295" s="228"/>
      <c r="D295" s="188"/>
      <c r="E295" s="37" t="s">
        <v>296</v>
      </c>
      <c r="F295" s="46" t="s">
        <v>647</v>
      </c>
      <c r="G295" s="13">
        <v>92430505</v>
      </c>
      <c r="H295" s="8" t="s">
        <v>1</v>
      </c>
      <c r="I295" s="26">
        <v>40.277000000000001</v>
      </c>
      <c r="J295" s="66">
        <v>279</v>
      </c>
    </row>
    <row r="296" spans="3:10" x14ac:dyDescent="0.2">
      <c r="C296" s="228"/>
      <c r="D296" s="188"/>
      <c r="E296" s="185" t="s">
        <v>343</v>
      </c>
      <c r="F296" s="186"/>
      <c r="G296" s="186"/>
      <c r="H296" s="186"/>
      <c r="I296" s="29">
        <f>SUM(I290:I295)</f>
        <v>167.57499999999999</v>
      </c>
      <c r="J296" s="70">
        <f>SUM(J290:J295)</f>
        <v>5084</v>
      </c>
    </row>
    <row r="297" spans="3:10" x14ac:dyDescent="0.2">
      <c r="C297" s="228"/>
      <c r="D297" s="188"/>
      <c r="E297" s="187" t="s">
        <v>309</v>
      </c>
      <c r="F297" s="188"/>
      <c r="G297" s="188"/>
      <c r="H297" s="188"/>
      <c r="I297" s="29">
        <f>I296+I288+I277+I262+I253</f>
        <v>593.6389999999999</v>
      </c>
      <c r="J297" s="60">
        <f>J296+J288+J277+J262+J253</f>
        <v>26351</v>
      </c>
    </row>
    <row r="298" spans="3:10" ht="41.25" customHeight="1" x14ac:dyDescent="0.2">
      <c r="C298" s="228"/>
      <c r="D298" s="119" t="s">
        <v>648</v>
      </c>
      <c r="E298" s="117"/>
      <c r="F298" s="121" t="s">
        <v>779</v>
      </c>
      <c r="G298" s="155" t="s">
        <v>788</v>
      </c>
      <c r="H298" s="208"/>
      <c r="I298" s="208"/>
      <c r="J298" s="208"/>
    </row>
    <row r="299" spans="3:10" ht="14.25" customHeight="1" x14ac:dyDescent="0.2">
      <c r="C299" s="228"/>
      <c r="D299" s="186"/>
      <c r="E299" s="14" t="s">
        <v>299</v>
      </c>
      <c r="F299" s="83" t="s">
        <v>665</v>
      </c>
      <c r="G299" s="48">
        <v>924401</v>
      </c>
      <c r="H299" s="189"/>
      <c r="I299" s="189"/>
      <c r="J299" s="189"/>
    </row>
    <row r="300" spans="3:10" ht="20.25" customHeight="1" x14ac:dyDescent="0.2">
      <c r="C300" s="228"/>
      <c r="D300" s="186"/>
      <c r="E300" s="15" t="s">
        <v>165</v>
      </c>
      <c r="F300" s="84" t="s">
        <v>666</v>
      </c>
      <c r="G300" s="13">
        <v>92440101</v>
      </c>
      <c r="H300" s="8" t="s">
        <v>18</v>
      </c>
      <c r="I300" s="3">
        <v>98.03</v>
      </c>
      <c r="J300" s="103">
        <v>4643</v>
      </c>
    </row>
    <row r="301" spans="3:10" ht="18.75" customHeight="1" x14ac:dyDescent="0.2">
      <c r="C301" s="228"/>
      <c r="D301" s="186"/>
      <c r="E301" s="14" t="s">
        <v>344</v>
      </c>
      <c r="F301" s="131" t="s">
        <v>650</v>
      </c>
      <c r="G301" s="48">
        <v>924402</v>
      </c>
      <c r="H301" s="8" t="s">
        <v>18</v>
      </c>
      <c r="I301" s="26">
        <v>196.87</v>
      </c>
      <c r="J301" s="103">
        <f>J302+J303+J304+J305+J306+J307+J308+J309+J310+J311+J312+J313+J314</f>
        <v>13312</v>
      </c>
    </row>
    <row r="302" spans="3:10" x14ac:dyDescent="0.2">
      <c r="C302" s="228"/>
      <c r="D302" s="186"/>
      <c r="E302" s="81" t="s">
        <v>667</v>
      </c>
      <c r="F302" s="46" t="s">
        <v>651</v>
      </c>
      <c r="G302" s="219">
        <v>92440202</v>
      </c>
      <c r="H302" s="8" t="s">
        <v>18</v>
      </c>
      <c r="I302" s="13"/>
      <c r="J302" s="160">
        <v>10</v>
      </c>
    </row>
    <row r="303" spans="3:10" ht="14.25" customHeight="1" x14ac:dyDescent="0.2">
      <c r="C303" s="228"/>
      <c r="D303" s="186"/>
      <c r="E303" s="81" t="s">
        <v>668</v>
      </c>
      <c r="F303" s="46" t="s">
        <v>652</v>
      </c>
      <c r="G303" s="220"/>
      <c r="H303" s="8" t="s">
        <v>18</v>
      </c>
      <c r="I303" s="26"/>
      <c r="J303" s="160">
        <v>0</v>
      </c>
    </row>
    <row r="304" spans="3:10" ht="15" customHeight="1" x14ac:dyDescent="0.2">
      <c r="C304" s="228"/>
      <c r="D304" s="186"/>
      <c r="E304" s="81" t="s">
        <v>669</v>
      </c>
      <c r="F304" s="46" t="s">
        <v>653</v>
      </c>
      <c r="G304" s="220"/>
      <c r="H304" s="8" t="s">
        <v>18</v>
      </c>
      <c r="I304" s="26"/>
      <c r="J304" s="160">
        <v>2</v>
      </c>
    </row>
    <row r="305" spans="3:10" x14ac:dyDescent="0.2">
      <c r="C305" s="228"/>
      <c r="D305" s="186"/>
      <c r="E305" s="81" t="s">
        <v>670</v>
      </c>
      <c r="F305" s="46" t="s">
        <v>654</v>
      </c>
      <c r="G305" s="220"/>
      <c r="H305" s="8" t="s">
        <v>18</v>
      </c>
      <c r="I305" s="26"/>
      <c r="J305" s="160">
        <v>358</v>
      </c>
    </row>
    <row r="306" spans="3:10" x14ac:dyDescent="0.2">
      <c r="C306" s="228"/>
      <c r="D306" s="186"/>
      <c r="E306" s="81" t="s">
        <v>671</v>
      </c>
      <c r="F306" s="46" t="s">
        <v>655</v>
      </c>
      <c r="G306" s="220"/>
      <c r="H306" s="8" t="s">
        <v>18</v>
      </c>
      <c r="I306" s="26"/>
      <c r="J306" s="160">
        <v>96</v>
      </c>
    </row>
    <row r="307" spans="3:10" s="12" customFormat="1" ht="12.75" customHeight="1" x14ac:dyDescent="0.2">
      <c r="C307" s="228"/>
      <c r="D307" s="186"/>
      <c r="E307" s="81" t="s">
        <v>116</v>
      </c>
      <c r="F307" s="46" t="s">
        <v>656</v>
      </c>
      <c r="G307" s="220"/>
      <c r="H307" s="8" t="s">
        <v>18</v>
      </c>
      <c r="I307" s="26"/>
      <c r="J307" s="160">
        <v>48</v>
      </c>
    </row>
    <row r="308" spans="3:10" ht="12.75" customHeight="1" x14ac:dyDescent="0.2">
      <c r="C308" s="228"/>
      <c r="D308" s="186"/>
      <c r="E308" s="81" t="s">
        <v>672</v>
      </c>
      <c r="F308" s="46" t="s">
        <v>657</v>
      </c>
      <c r="G308" s="220"/>
      <c r="H308" s="8" t="s">
        <v>18</v>
      </c>
      <c r="I308" s="26"/>
      <c r="J308" s="160">
        <v>62</v>
      </c>
    </row>
    <row r="309" spans="3:10" ht="13.5" customHeight="1" x14ac:dyDescent="0.2">
      <c r="C309" s="228"/>
      <c r="D309" s="186"/>
      <c r="E309" s="81" t="s">
        <v>673</v>
      </c>
      <c r="F309" s="46" t="s">
        <v>658</v>
      </c>
      <c r="G309" s="220"/>
      <c r="H309" s="8" t="s">
        <v>18</v>
      </c>
      <c r="I309" s="26"/>
      <c r="J309" s="160">
        <v>11564</v>
      </c>
    </row>
    <row r="310" spans="3:10" ht="15.75" customHeight="1" x14ac:dyDescent="0.2">
      <c r="C310" s="228"/>
      <c r="D310" s="186"/>
      <c r="E310" s="81" t="s">
        <v>674</v>
      </c>
      <c r="F310" s="46" t="s">
        <v>659</v>
      </c>
      <c r="G310" s="220"/>
      <c r="H310" s="8" t="s">
        <v>18</v>
      </c>
      <c r="I310" s="26"/>
      <c r="J310" s="160">
        <v>0</v>
      </c>
    </row>
    <row r="311" spans="3:10" ht="18" customHeight="1" x14ac:dyDescent="0.2">
      <c r="C311" s="228"/>
      <c r="D311" s="186"/>
      <c r="E311" s="81" t="s">
        <v>675</v>
      </c>
      <c r="F311" s="46" t="s">
        <v>660</v>
      </c>
      <c r="G311" s="220"/>
      <c r="H311" s="8" t="s">
        <v>18</v>
      </c>
      <c r="I311" s="26"/>
      <c r="J311" s="160">
        <v>1141</v>
      </c>
    </row>
    <row r="312" spans="3:10" ht="15" customHeight="1" x14ac:dyDescent="0.2">
      <c r="C312" s="228"/>
      <c r="D312" s="186"/>
      <c r="E312" s="81" t="s">
        <v>676</v>
      </c>
      <c r="F312" s="46" t="s">
        <v>661</v>
      </c>
      <c r="G312" s="220"/>
      <c r="H312" s="8" t="s">
        <v>18</v>
      </c>
      <c r="I312" s="26"/>
      <c r="J312" s="160">
        <v>7</v>
      </c>
    </row>
    <row r="313" spans="3:10" ht="15" customHeight="1" x14ac:dyDescent="0.2">
      <c r="C313" s="228"/>
      <c r="D313" s="186"/>
      <c r="E313" s="81" t="s">
        <v>677</v>
      </c>
      <c r="F313" s="46" t="s">
        <v>662</v>
      </c>
      <c r="G313" s="220"/>
      <c r="H313" s="8" t="s">
        <v>18</v>
      </c>
      <c r="I313" s="26"/>
      <c r="J313" s="160">
        <v>1</v>
      </c>
    </row>
    <row r="314" spans="3:10" ht="15" customHeight="1" x14ac:dyDescent="0.2">
      <c r="C314" s="228"/>
      <c r="D314" s="186"/>
      <c r="E314" s="81" t="s">
        <v>6</v>
      </c>
      <c r="F314" s="46" t="s">
        <v>663</v>
      </c>
      <c r="G314" s="221"/>
      <c r="H314" s="8" t="s">
        <v>18</v>
      </c>
      <c r="I314" s="26"/>
      <c r="J314" s="160">
        <v>23</v>
      </c>
    </row>
    <row r="315" spans="3:10" ht="16.5" customHeight="1" x14ac:dyDescent="0.2">
      <c r="C315" s="228"/>
      <c r="D315" s="186"/>
      <c r="E315" s="2" t="s">
        <v>166</v>
      </c>
      <c r="F315" s="83" t="s">
        <v>649</v>
      </c>
      <c r="G315" s="48">
        <v>92440201</v>
      </c>
      <c r="H315" s="8" t="s">
        <v>14</v>
      </c>
      <c r="I315" s="17">
        <v>14.577999999999999</v>
      </c>
      <c r="J315" s="104">
        <v>2760</v>
      </c>
    </row>
    <row r="316" spans="3:10" ht="17.25" customHeight="1" x14ac:dyDescent="0.2">
      <c r="C316" s="228"/>
      <c r="D316" s="186"/>
      <c r="E316" s="2" t="s">
        <v>167</v>
      </c>
      <c r="F316" s="83" t="s">
        <v>664</v>
      </c>
      <c r="G316" s="48">
        <v>92440203</v>
      </c>
      <c r="H316" s="8" t="s">
        <v>1</v>
      </c>
      <c r="I316" s="17">
        <v>61.470999999999997</v>
      </c>
      <c r="J316" s="104">
        <v>465</v>
      </c>
    </row>
    <row r="317" spans="3:10" x14ac:dyDescent="0.2">
      <c r="C317" s="228"/>
      <c r="D317" s="186"/>
      <c r="E317" s="188" t="s">
        <v>310</v>
      </c>
      <c r="F317" s="188"/>
      <c r="G317" s="188"/>
      <c r="H317" s="188"/>
      <c r="I317" s="48">
        <f>SUM(I300:I316)</f>
        <v>370.94899999999996</v>
      </c>
      <c r="J317" s="60">
        <f>J316+J315+J301+J300</f>
        <v>21180</v>
      </c>
    </row>
    <row r="318" spans="3:10" ht="20.25" customHeight="1" x14ac:dyDescent="0.2">
      <c r="C318" s="228"/>
      <c r="D318" s="132" t="s">
        <v>780</v>
      </c>
      <c r="E318" s="133"/>
      <c r="F318" s="134">
        <v>4204</v>
      </c>
      <c r="G318" s="161">
        <v>9245</v>
      </c>
      <c r="H318" s="118"/>
      <c r="I318" s="122"/>
      <c r="J318" s="123"/>
    </row>
    <row r="319" spans="3:10" ht="12.75" customHeight="1" x14ac:dyDescent="0.2">
      <c r="C319" s="228"/>
      <c r="D319" s="186"/>
      <c r="E319" s="38" t="s">
        <v>348</v>
      </c>
      <c r="F319" s="45" t="s">
        <v>678</v>
      </c>
      <c r="G319" s="48">
        <v>924501</v>
      </c>
      <c r="H319" s="189"/>
      <c r="I319" s="189"/>
      <c r="J319" s="189"/>
    </row>
    <row r="320" spans="3:10" ht="14.25" customHeight="1" x14ac:dyDescent="0.2">
      <c r="C320" s="228"/>
      <c r="D320" s="186"/>
      <c r="E320" s="2" t="s">
        <v>122</v>
      </c>
      <c r="F320" s="46" t="s">
        <v>679</v>
      </c>
      <c r="G320" s="13">
        <v>92450101</v>
      </c>
      <c r="H320" s="2" t="s">
        <v>18</v>
      </c>
      <c r="I320" s="3">
        <v>56.378</v>
      </c>
      <c r="J320" s="52">
        <v>3853</v>
      </c>
    </row>
    <row r="321" spans="3:10" ht="15.75" customHeight="1" x14ac:dyDescent="0.2">
      <c r="C321" s="228"/>
      <c r="D321" s="186"/>
      <c r="E321" s="2" t="s">
        <v>123</v>
      </c>
      <c r="F321" s="46" t="s">
        <v>680</v>
      </c>
      <c r="G321" s="13">
        <v>92450102</v>
      </c>
      <c r="H321" s="8" t="s">
        <v>14</v>
      </c>
      <c r="I321" s="17">
        <v>8.3719999999999999</v>
      </c>
      <c r="J321" s="52">
        <v>200</v>
      </c>
    </row>
    <row r="322" spans="3:10" ht="13.5" customHeight="1" x14ac:dyDescent="0.2">
      <c r="C322" s="228"/>
      <c r="D322" s="186"/>
      <c r="E322" s="2" t="s">
        <v>124</v>
      </c>
      <c r="F322" s="46" t="s">
        <v>681</v>
      </c>
      <c r="G322" s="13">
        <v>92450103</v>
      </c>
      <c r="H322" s="8" t="s">
        <v>14</v>
      </c>
      <c r="I322" s="17">
        <v>32.213000000000001</v>
      </c>
      <c r="J322" s="52">
        <v>559</v>
      </c>
    </row>
    <row r="323" spans="3:10" ht="15" customHeight="1" x14ac:dyDescent="0.2">
      <c r="C323" s="228"/>
      <c r="D323" s="186"/>
      <c r="E323" s="2" t="s">
        <v>125</v>
      </c>
      <c r="F323" s="46" t="s">
        <v>682</v>
      </c>
      <c r="G323" s="13">
        <v>92450104</v>
      </c>
      <c r="H323" s="8" t="s">
        <v>14</v>
      </c>
      <c r="I323" s="17">
        <v>23.725999999999999</v>
      </c>
      <c r="J323" s="52">
        <v>633</v>
      </c>
    </row>
    <row r="324" spans="3:10" x14ac:dyDescent="0.2">
      <c r="C324" s="228"/>
      <c r="D324" s="186"/>
      <c r="E324" s="2" t="s">
        <v>126</v>
      </c>
      <c r="F324" s="46" t="s">
        <v>683</v>
      </c>
      <c r="G324" s="13">
        <v>92450105</v>
      </c>
      <c r="H324" s="8" t="s">
        <v>1</v>
      </c>
      <c r="I324" s="17">
        <v>11.795999999999999</v>
      </c>
      <c r="J324" s="52">
        <v>63</v>
      </c>
    </row>
    <row r="325" spans="3:10" ht="14.25" customHeight="1" x14ac:dyDescent="0.2">
      <c r="C325" s="228"/>
      <c r="D325" s="186"/>
      <c r="E325" s="2" t="s">
        <v>127</v>
      </c>
      <c r="F325" s="46" t="s">
        <v>684</v>
      </c>
      <c r="G325" s="13">
        <v>92450106</v>
      </c>
      <c r="H325" s="8" t="s">
        <v>1</v>
      </c>
      <c r="I325" s="17">
        <v>7.0469999999999997</v>
      </c>
      <c r="J325" s="52">
        <v>256</v>
      </c>
    </row>
    <row r="326" spans="3:10" ht="14.25" customHeight="1" x14ac:dyDescent="0.2">
      <c r="C326" s="228"/>
      <c r="D326" s="186"/>
      <c r="E326" s="2" t="s">
        <v>128</v>
      </c>
      <c r="F326" s="46" t="s">
        <v>685</v>
      </c>
      <c r="G326" s="13">
        <v>92450107</v>
      </c>
      <c r="H326" s="8" t="s">
        <v>1</v>
      </c>
      <c r="I326" s="17">
        <v>16.943999999999999</v>
      </c>
      <c r="J326" s="52">
        <v>213</v>
      </c>
    </row>
    <row r="327" spans="3:10" ht="16.5" customHeight="1" x14ac:dyDescent="0.2">
      <c r="C327" s="228"/>
      <c r="D327" s="186"/>
      <c r="E327" s="2" t="s">
        <v>131</v>
      </c>
      <c r="F327" s="46" t="s">
        <v>686</v>
      </c>
      <c r="G327" s="13">
        <v>92450108</v>
      </c>
      <c r="H327" s="8" t="s">
        <v>14</v>
      </c>
      <c r="I327" s="3">
        <v>12.17</v>
      </c>
      <c r="J327" s="52">
        <v>155</v>
      </c>
    </row>
    <row r="328" spans="3:10" ht="14.25" customHeight="1" x14ac:dyDescent="0.2">
      <c r="C328" s="228"/>
      <c r="D328" s="186"/>
      <c r="E328" s="2" t="s">
        <v>129</v>
      </c>
      <c r="F328" s="46" t="s">
        <v>687</v>
      </c>
      <c r="G328" s="13">
        <v>92450109</v>
      </c>
      <c r="H328" s="8" t="s">
        <v>14</v>
      </c>
      <c r="I328" s="3">
        <v>23.166</v>
      </c>
      <c r="J328" s="52">
        <v>271</v>
      </c>
    </row>
    <row r="329" spans="3:10" ht="15" customHeight="1" x14ac:dyDescent="0.2">
      <c r="C329" s="228"/>
      <c r="D329" s="186"/>
      <c r="E329" s="2" t="s">
        <v>130</v>
      </c>
      <c r="F329" s="46" t="s">
        <v>688</v>
      </c>
      <c r="G329" s="13">
        <v>92450110</v>
      </c>
      <c r="H329" s="8" t="s">
        <v>14</v>
      </c>
      <c r="I329" s="3">
        <v>12.896000000000001</v>
      </c>
      <c r="J329" s="52">
        <v>280</v>
      </c>
    </row>
    <row r="330" spans="3:10" ht="14.25" customHeight="1" x14ac:dyDescent="0.2">
      <c r="C330" s="228"/>
      <c r="D330" s="186"/>
      <c r="E330" s="188" t="s">
        <v>306</v>
      </c>
      <c r="F330" s="188"/>
      <c r="G330" s="188"/>
      <c r="H330" s="188"/>
      <c r="I330" s="48">
        <f>SUM(I320:I329)</f>
        <v>204.70799999999997</v>
      </c>
      <c r="J330" s="60">
        <f>SUM(J320:J329)</f>
        <v>6483</v>
      </c>
    </row>
    <row r="331" spans="3:10" ht="25.5" customHeight="1" x14ac:dyDescent="0.2">
      <c r="C331" s="228"/>
      <c r="D331" s="135" t="s">
        <v>689</v>
      </c>
      <c r="E331" s="118"/>
      <c r="F331" s="134">
        <v>4205</v>
      </c>
      <c r="G331" s="161">
        <v>9246</v>
      </c>
      <c r="H331" s="118"/>
      <c r="I331" s="122"/>
      <c r="J331" s="123"/>
    </row>
    <row r="332" spans="3:10" ht="12.75" customHeight="1" x14ac:dyDescent="0.2">
      <c r="C332" s="228"/>
      <c r="D332" s="216"/>
      <c r="E332" s="33" t="s">
        <v>246</v>
      </c>
      <c r="F332" s="167" t="s">
        <v>690</v>
      </c>
      <c r="G332" s="168">
        <v>924601</v>
      </c>
      <c r="H332" s="213"/>
      <c r="I332" s="213"/>
      <c r="J332" s="213"/>
    </row>
    <row r="333" spans="3:10" x14ac:dyDescent="0.2">
      <c r="C333" s="228"/>
      <c r="D333" s="217"/>
      <c r="E333" s="2" t="s">
        <v>113</v>
      </c>
      <c r="F333" s="46" t="s">
        <v>691</v>
      </c>
      <c r="G333" s="13">
        <v>92460101</v>
      </c>
      <c r="H333" s="8" t="s">
        <v>18</v>
      </c>
      <c r="I333" s="3">
        <v>5.9269999999999996</v>
      </c>
      <c r="J333" s="66">
        <v>1080</v>
      </c>
    </row>
    <row r="334" spans="3:10" ht="16.5" customHeight="1" x14ac:dyDescent="0.2">
      <c r="C334" s="228"/>
      <c r="D334" s="217"/>
      <c r="E334" s="2" t="s">
        <v>64</v>
      </c>
      <c r="F334" s="46" t="s">
        <v>692</v>
      </c>
      <c r="G334" s="13">
        <v>92460102</v>
      </c>
      <c r="H334" s="8" t="s">
        <v>1</v>
      </c>
      <c r="I334" s="3">
        <v>4.476</v>
      </c>
      <c r="J334" s="52">
        <v>69</v>
      </c>
    </row>
    <row r="335" spans="3:10" x14ac:dyDescent="0.2">
      <c r="C335" s="228"/>
      <c r="D335" s="217"/>
      <c r="E335" s="2" t="s">
        <v>114</v>
      </c>
      <c r="F335" s="46" t="s">
        <v>693</v>
      </c>
      <c r="G335" s="13">
        <v>92460103</v>
      </c>
      <c r="H335" s="8" t="s">
        <v>1</v>
      </c>
      <c r="I335" s="3">
        <v>30.913</v>
      </c>
      <c r="J335" s="52">
        <v>750</v>
      </c>
    </row>
    <row r="336" spans="3:10" ht="14.25" customHeight="1" x14ac:dyDescent="0.2">
      <c r="C336" s="228"/>
      <c r="D336" s="217"/>
      <c r="E336" s="2" t="s">
        <v>116</v>
      </c>
      <c r="F336" s="46" t="s">
        <v>694</v>
      </c>
      <c r="G336" s="13">
        <v>92460104</v>
      </c>
      <c r="H336" s="8" t="s">
        <v>1</v>
      </c>
      <c r="I336" s="3">
        <v>8.5530000000000008</v>
      </c>
      <c r="J336" s="52">
        <v>244</v>
      </c>
    </row>
    <row r="337" spans="3:10" ht="16.5" customHeight="1" x14ac:dyDescent="0.2">
      <c r="C337" s="228"/>
      <c r="D337" s="217"/>
      <c r="E337" s="2" t="s">
        <v>119</v>
      </c>
      <c r="F337" s="46" t="s">
        <v>695</v>
      </c>
      <c r="G337" s="13">
        <v>92460105</v>
      </c>
      <c r="H337" s="8" t="s">
        <v>18</v>
      </c>
      <c r="I337" s="3">
        <v>4.2759999999999998</v>
      </c>
      <c r="J337" s="52">
        <v>320</v>
      </c>
    </row>
    <row r="338" spans="3:10" ht="15" customHeight="1" x14ac:dyDescent="0.2">
      <c r="C338" s="228"/>
      <c r="D338" s="217"/>
      <c r="E338" s="2" t="s">
        <v>120</v>
      </c>
      <c r="F338" s="46" t="s">
        <v>696</v>
      </c>
      <c r="G338" s="13">
        <v>92460106</v>
      </c>
      <c r="H338" s="8" t="s">
        <v>18</v>
      </c>
      <c r="I338" s="3">
        <v>5.351</v>
      </c>
      <c r="J338" s="52">
        <v>638</v>
      </c>
    </row>
    <row r="339" spans="3:10" ht="13.5" customHeight="1" x14ac:dyDescent="0.2">
      <c r="C339" s="228"/>
      <c r="D339" s="217"/>
      <c r="E339" s="2" t="s">
        <v>117</v>
      </c>
      <c r="F339" s="46" t="s">
        <v>697</v>
      </c>
      <c r="G339" s="13">
        <v>92460107</v>
      </c>
      <c r="H339" s="8" t="s">
        <v>1</v>
      </c>
      <c r="I339" s="3">
        <v>15.557</v>
      </c>
      <c r="J339" s="52">
        <v>469</v>
      </c>
    </row>
    <row r="340" spans="3:10" ht="15.75" customHeight="1" x14ac:dyDescent="0.2">
      <c r="C340" s="228"/>
      <c r="D340" s="217"/>
      <c r="E340" s="2" t="s">
        <v>118</v>
      </c>
      <c r="F340" s="46" t="s">
        <v>698</v>
      </c>
      <c r="G340" s="13">
        <v>92460108</v>
      </c>
      <c r="H340" s="8" t="s">
        <v>1</v>
      </c>
      <c r="I340" s="3">
        <v>10.454000000000001</v>
      </c>
      <c r="J340" s="52">
        <v>190</v>
      </c>
    </row>
    <row r="341" spans="3:10" ht="14.25" customHeight="1" x14ac:dyDescent="0.2">
      <c r="C341" s="228"/>
      <c r="D341" s="217"/>
      <c r="E341" s="2" t="s">
        <v>121</v>
      </c>
      <c r="F341" s="46" t="s">
        <v>699</v>
      </c>
      <c r="G341" s="48">
        <v>92460109</v>
      </c>
      <c r="H341" s="8" t="s">
        <v>18</v>
      </c>
      <c r="I341" s="3">
        <v>2.0259999999999998</v>
      </c>
      <c r="J341" s="52">
        <v>169</v>
      </c>
    </row>
    <row r="342" spans="3:10" s="12" customFormat="1" ht="15" customHeight="1" x14ac:dyDescent="0.2">
      <c r="C342" s="228"/>
      <c r="D342" s="217"/>
      <c r="E342" s="36" t="s">
        <v>115</v>
      </c>
      <c r="F342" s="136" t="s">
        <v>700</v>
      </c>
      <c r="G342" s="13">
        <v>92460110</v>
      </c>
      <c r="H342" s="8" t="s">
        <v>1</v>
      </c>
      <c r="I342" s="3">
        <v>13.882</v>
      </c>
      <c r="J342" s="52">
        <v>159</v>
      </c>
    </row>
    <row r="343" spans="3:10" ht="12.75" customHeight="1" x14ac:dyDescent="0.2">
      <c r="C343" s="228"/>
      <c r="D343" s="217"/>
      <c r="E343" s="186" t="s">
        <v>332</v>
      </c>
      <c r="F343" s="186"/>
      <c r="G343" s="186"/>
      <c r="H343" s="186"/>
      <c r="I343" s="48">
        <f>SUM(I333:I342)</f>
        <v>101.41500000000001</v>
      </c>
      <c r="J343" s="60">
        <f>SUM(J333:J342)</f>
        <v>4088</v>
      </c>
    </row>
    <row r="344" spans="3:10" ht="12.75" customHeight="1" x14ac:dyDescent="0.2">
      <c r="C344" s="228"/>
      <c r="D344" s="217"/>
      <c r="E344" s="33" t="s">
        <v>265</v>
      </c>
      <c r="F344" s="167" t="s">
        <v>701</v>
      </c>
      <c r="G344" s="168">
        <v>924602</v>
      </c>
      <c r="H344" s="213"/>
      <c r="I344" s="213"/>
      <c r="J344" s="213"/>
    </row>
    <row r="345" spans="3:10" s="11" customFormat="1" x14ac:dyDescent="0.2">
      <c r="C345" s="228"/>
      <c r="D345" s="217"/>
      <c r="E345" s="2" t="s">
        <v>168</v>
      </c>
      <c r="F345" s="46" t="s">
        <v>702</v>
      </c>
      <c r="G345" s="158">
        <v>92460201</v>
      </c>
      <c r="H345" s="64" t="s">
        <v>18</v>
      </c>
      <c r="I345" s="3">
        <v>12.695</v>
      </c>
      <c r="J345" s="52">
        <v>5715</v>
      </c>
    </row>
    <row r="346" spans="3:10" x14ac:dyDescent="0.2">
      <c r="C346" s="228"/>
      <c r="D346" s="217"/>
      <c r="E346" s="22" t="s">
        <v>247</v>
      </c>
      <c r="F346" s="46" t="s">
        <v>703</v>
      </c>
      <c r="G346" s="13">
        <v>92460202</v>
      </c>
      <c r="H346" s="8" t="s">
        <v>1</v>
      </c>
      <c r="I346" s="28">
        <v>34</v>
      </c>
      <c r="J346" s="52">
        <v>104</v>
      </c>
    </row>
    <row r="347" spans="3:10" x14ac:dyDescent="0.2">
      <c r="C347" s="228"/>
      <c r="D347" s="217"/>
      <c r="E347" s="22" t="s">
        <v>248</v>
      </c>
      <c r="F347" s="46" t="s">
        <v>704</v>
      </c>
      <c r="G347" s="13">
        <v>92460203</v>
      </c>
      <c r="H347" s="8" t="s">
        <v>1</v>
      </c>
      <c r="I347" s="3">
        <v>16.231000000000002</v>
      </c>
      <c r="J347" s="52">
        <v>431</v>
      </c>
    </row>
    <row r="348" spans="3:10" x14ac:dyDescent="0.2">
      <c r="C348" s="228"/>
      <c r="D348" s="217"/>
      <c r="E348" s="22" t="s">
        <v>249</v>
      </c>
      <c r="F348" s="46" t="s">
        <v>705</v>
      </c>
      <c r="G348" s="13">
        <v>92460204</v>
      </c>
      <c r="H348" s="8" t="s">
        <v>1</v>
      </c>
      <c r="I348" s="39">
        <v>7.2</v>
      </c>
      <c r="J348" s="52">
        <v>144</v>
      </c>
    </row>
    <row r="349" spans="3:10" x14ac:dyDescent="0.2">
      <c r="C349" s="228"/>
      <c r="D349" s="217"/>
      <c r="E349" s="22" t="s">
        <v>250</v>
      </c>
      <c r="F349" s="46" t="s">
        <v>706</v>
      </c>
      <c r="G349" s="13">
        <v>92460205</v>
      </c>
      <c r="H349" s="8" t="s">
        <v>1</v>
      </c>
      <c r="I349" s="39">
        <v>11.3</v>
      </c>
      <c r="J349" s="52">
        <v>240</v>
      </c>
    </row>
    <row r="350" spans="3:10" x14ac:dyDescent="0.2">
      <c r="C350" s="228"/>
      <c r="D350" s="217"/>
      <c r="E350" s="22" t="s">
        <v>251</v>
      </c>
      <c r="F350" s="46" t="s">
        <v>707</v>
      </c>
      <c r="G350" s="13">
        <v>92460206</v>
      </c>
      <c r="H350" s="8" t="s">
        <v>1</v>
      </c>
      <c r="I350" s="39">
        <v>3.6</v>
      </c>
      <c r="J350" s="52">
        <v>162</v>
      </c>
    </row>
    <row r="351" spans="3:10" x14ac:dyDescent="0.2">
      <c r="C351" s="228"/>
      <c r="D351" s="217"/>
      <c r="E351" s="22" t="s">
        <v>252</v>
      </c>
      <c r="F351" s="46" t="s">
        <v>708</v>
      </c>
      <c r="G351" s="13">
        <v>92460207</v>
      </c>
      <c r="H351" s="8" t="s">
        <v>1</v>
      </c>
      <c r="I351" s="39">
        <v>4.8</v>
      </c>
      <c r="J351" s="52">
        <v>73</v>
      </c>
    </row>
    <row r="352" spans="3:10" x14ac:dyDescent="0.2">
      <c r="C352" s="228"/>
      <c r="D352" s="217"/>
      <c r="E352" s="2" t="s">
        <v>169</v>
      </c>
      <c r="F352" s="46" t="s">
        <v>709</v>
      </c>
      <c r="G352" s="13">
        <v>92460208</v>
      </c>
      <c r="H352" s="8" t="s">
        <v>18</v>
      </c>
      <c r="I352" s="3">
        <v>10.92</v>
      </c>
      <c r="J352" s="52">
        <v>903</v>
      </c>
    </row>
    <row r="353" spans="3:10" x14ac:dyDescent="0.2">
      <c r="C353" s="228"/>
      <c r="D353" s="217"/>
      <c r="E353" s="22" t="s">
        <v>4</v>
      </c>
      <c r="F353" s="46" t="s">
        <v>710</v>
      </c>
      <c r="G353" s="13">
        <v>92460209</v>
      </c>
      <c r="H353" s="8" t="s">
        <v>1</v>
      </c>
      <c r="I353" s="39">
        <v>36.5</v>
      </c>
      <c r="J353" s="52">
        <v>597</v>
      </c>
    </row>
    <row r="354" spans="3:10" x14ac:dyDescent="0.2">
      <c r="C354" s="228"/>
      <c r="D354" s="217"/>
      <c r="E354" s="2" t="s">
        <v>170</v>
      </c>
      <c r="F354" s="46" t="s">
        <v>711</v>
      </c>
      <c r="G354" s="13">
        <v>92460210</v>
      </c>
      <c r="H354" s="8" t="s">
        <v>18</v>
      </c>
      <c r="I354" s="3">
        <v>4.6219999999999999</v>
      </c>
      <c r="J354" s="52">
        <v>442</v>
      </c>
    </row>
    <row r="355" spans="3:10" x14ac:dyDescent="0.2">
      <c r="C355" s="228"/>
      <c r="D355" s="217"/>
      <c r="E355" s="22" t="s">
        <v>253</v>
      </c>
      <c r="F355" s="46" t="s">
        <v>712</v>
      </c>
      <c r="G355" s="13">
        <v>92460211</v>
      </c>
      <c r="H355" s="8" t="s">
        <v>1</v>
      </c>
      <c r="I355" s="39">
        <v>6.1</v>
      </c>
      <c r="J355" s="52">
        <v>254</v>
      </c>
    </row>
    <row r="356" spans="3:10" x14ac:dyDescent="0.2">
      <c r="C356" s="228"/>
      <c r="D356" s="217"/>
      <c r="E356" s="22" t="s">
        <v>254</v>
      </c>
      <c r="F356" s="46" t="s">
        <v>713</v>
      </c>
      <c r="G356" s="13">
        <v>92460212</v>
      </c>
      <c r="H356" s="8" t="s">
        <v>1</v>
      </c>
      <c r="I356" s="39">
        <v>8.8000000000000007</v>
      </c>
      <c r="J356" s="52">
        <v>75</v>
      </c>
    </row>
    <row r="357" spans="3:10" x14ac:dyDescent="0.2">
      <c r="C357" s="228"/>
      <c r="D357" s="217"/>
      <c r="E357" s="22" t="s">
        <v>255</v>
      </c>
      <c r="F357" s="46" t="s">
        <v>714</v>
      </c>
      <c r="G357" s="13">
        <v>92460213</v>
      </c>
      <c r="H357" s="8" t="s">
        <v>1</v>
      </c>
      <c r="I357" s="39">
        <v>10.079000000000001</v>
      </c>
      <c r="J357" s="52">
        <v>74</v>
      </c>
    </row>
    <row r="358" spans="3:10" x14ac:dyDescent="0.2">
      <c r="C358" s="228"/>
      <c r="D358" s="217"/>
      <c r="E358" s="22" t="s">
        <v>256</v>
      </c>
      <c r="F358" s="46" t="s">
        <v>715</v>
      </c>
      <c r="G358" s="13">
        <v>92460214</v>
      </c>
      <c r="H358" s="8" t="s">
        <v>1</v>
      </c>
      <c r="I358" s="39">
        <v>27.306999999999999</v>
      </c>
      <c r="J358" s="52">
        <v>476</v>
      </c>
    </row>
    <row r="359" spans="3:10" x14ac:dyDescent="0.2">
      <c r="C359" s="228"/>
      <c r="D359" s="217"/>
      <c r="E359" s="15" t="s">
        <v>171</v>
      </c>
      <c r="F359" s="46" t="s">
        <v>716</v>
      </c>
      <c r="G359" s="13">
        <v>92460215</v>
      </c>
      <c r="H359" s="8" t="s">
        <v>18</v>
      </c>
      <c r="I359" s="3">
        <v>6.3</v>
      </c>
      <c r="J359" s="52">
        <v>913</v>
      </c>
    </row>
    <row r="360" spans="3:10" x14ac:dyDescent="0.2">
      <c r="C360" s="228"/>
      <c r="D360" s="217"/>
      <c r="E360" s="22" t="s">
        <v>257</v>
      </c>
      <c r="F360" s="46" t="s">
        <v>717</v>
      </c>
      <c r="G360" s="13">
        <v>92460216</v>
      </c>
      <c r="H360" s="8" t="s">
        <v>1</v>
      </c>
      <c r="I360" s="39">
        <v>23.1</v>
      </c>
      <c r="J360" s="52">
        <v>73</v>
      </c>
    </row>
    <row r="361" spans="3:10" x14ac:dyDescent="0.2">
      <c r="C361" s="228"/>
      <c r="D361" s="217"/>
      <c r="E361" s="22" t="s">
        <v>258</v>
      </c>
      <c r="F361" s="46" t="s">
        <v>718</v>
      </c>
      <c r="G361" s="13">
        <v>92460217</v>
      </c>
      <c r="H361" s="8" t="s">
        <v>1</v>
      </c>
      <c r="I361" s="39">
        <v>6.2</v>
      </c>
      <c r="J361" s="52">
        <v>76</v>
      </c>
    </row>
    <row r="362" spans="3:10" x14ac:dyDescent="0.2">
      <c r="C362" s="228"/>
      <c r="D362" s="217"/>
      <c r="E362" s="22" t="s">
        <v>259</v>
      </c>
      <c r="F362" s="46" t="s">
        <v>719</v>
      </c>
      <c r="G362" s="13">
        <v>92460218</v>
      </c>
      <c r="H362" s="8" t="s">
        <v>1</v>
      </c>
      <c r="I362" s="39">
        <v>7.8</v>
      </c>
      <c r="J362" s="52">
        <v>83</v>
      </c>
    </row>
    <row r="363" spans="3:10" x14ac:dyDescent="0.2">
      <c r="C363" s="228"/>
      <c r="D363" s="217"/>
      <c r="E363" s="22" t="s">
        <v>260</v>
      </c>
      <c r="F363" s="46" t="s">
        <v>720</v>
      </c>
      <c r="G363" s="13">
        <v>92460219</v>
      </c>
      <c r="H363" s="8" t="s">
        <v>1</v>
      </c>
      <c r="I363" s="39">
        <v>13.9</v>
      </c>
      <c r="J363" s="52">
        <v>349</v>
      </c>
    </row>
    <row r="364" spans="3:10" x14ac:dyDescent="0.2">
      <c r="C364" s="228"/>
      <c r="D364" s="217"/>
      <c r="E364" s="22" t="s">
        <v>261</v>
      </c>
      <c r="F364" s="46" t="s">
        <v>721</v>
      </c>
      <c r="G364" s="13">
        <v>92460220</v>
      </c>
      <c r="H364" s="8" t="s">
        <v>1</v>
      </c>
      <c r="I364" s="39">
        <v>4.5</v>
      </c>
      <c r="J364" s="52">
        <v>82</v>
      </c>
    </row>
    <row r="365" spans="3:10" x14ac:dyDescent="0.2">
      <c r="C365" s="228"/>
      <c r="D365" s="217"/>
      <c r="E365" s="40" t="s">
        <v>174</v>
      </c>
      <c r="F365" s="46" t="s">
        <v>722</v>
      </c>
      <c r="G365" s="13">
        <v>92460221</v>
      </c>
      <c r="H365" s="8" t="s">
        <v>1</v>
      </c>
      <c r="I365" s="28">
        <v>17.37</v>
      </c>
      <c r="J365" s="52">
        <v>669</v>
      </c>
    </row>
    <row r="366" spans="3:10" x14ac:dyDescent="0.2">
      <c r="C366" s="228"/>
      <c r="D366" s="217"/>
      <c r="E366" s="22" t="s">
        <v>262</v>
      </c>
      <c r="F366" s="46" t="s">
        <v>723</v>
      </c>
      <c r="G366" s="13">
        <v>92460222</v>
      </c>
      <c r="H366" s="8" t="s">
        <v>1</v>
      </c>
      <c r="I366" s="39">
        <v>8.3000000000000007</v>
      </c>
      <c r="J366" s="52">
        <v>194</v>
      </c>
    </row>
    <row r="367" spans="3:10" x14ac:dyDescent="0.2">
      <c r="C367" s="228"/>
      <c r="D367" s="217"/>
      <c r="E367" s="15" t="s">
        <v>172</v>
      </c>
      <c r="F367" s="46" t="s">
        <v>724</v>
      </c>
      <c r="G367" s="13">
        <v>92460223</v>
      </c>
      <c r="H367" s="8" t="s">
        <v>1</v>
      </c>
      <c r="I367" s="3">
        <v>12.52</v>
      </c>
      <c r="J367" s="52">
        <v>429</v>
      </c>
    </row>
    <row r="368" spans="3:10" x14ac:dyDescent="0.2">
      <c r="C368" s="228"/>
      <c r="D368" s="217"/>
      <c r="E368" s="22" t="s">
        <v>263</v>
      </c>
      <c r="F368" s="46" t="s">
        <v>725</v>
      </c>
      <c r="G368" s="13">
        <v>92460224</v>
      </c>
      <c r="H368" s="8" t="s">
        <v>1</v>
      </c>
      <c r="I368" s="39">
        <v>3.7</v>
      </c>
      <c r="J368" s="52">
        <v>80</v>
      </c>
    </row>
    <row r="369" spans="3:10" x14ac:dyDescent="0.2">
      <c r="C369" s="228"/>
      <c r="D369" s="217"/>
      <c r="E369" s="22" t="s">
        <v>264</v>
      </c>
      <c r="F369" s="46" t="s">
        <v>726</v>
      </c>
      <c r="G369" s="13">
        <v>92460225</v>
      </c>
      <c r="H369" s="8" t="s">
        <v>1</v>
      </c>
      <c r="I369" s="39">
        <v>11.3</v>
      </c>
      <c r="J369" s="52">
        <v>147</v>
      </c>
    </row>
    <row r="370" spans="3:10" x14ac:dyDescent="0.2">
      <c r="C370" s="228"/>
      <c r="D370" s="217"/>
      <c r="E370" s="105" t="s">
        <v>173</v>
      </c>
      <c r="F370" s="46" t="s">
        <v>727</v>
      </c>
      <c r="G370" s="13">
        <v>92460226</v>
      </c>
      <c r="H370" s="8" t="s">
        <v>18</v>
      </c>
      <c r="I370" s="3">
        <v>1.075</v>
      </c>
      <c r="J370" s="52">
        <v>492</v>
      </c>
    </row>
    <row r="371" spans="3:10" ht="15" customHeight="1" x14ac:dyDescent="0.2">
      <c r="C371" s="228"/>
      <c r="D371" s="217"/>
      <c r="E371" s="186" t="s">
        <v>333</v>
      </c>
      <c r="F371" s="186"/>
      <c r="G371" s="186"/>
      <c r="H371" s="186"/>
      <c r="I371" s="48">
        <f>SUM(I345:I370)</f>
        <v>310.21899999999999</v>
      </c>
      <c r="J371" s="60">
        <f>SUM(J345:J370)</f>
        <v>13277</v>
      </c>
    </row>
    <row r="372" spans="3:10" ht="15" customHeight="1" x14ac:dyDescent="0.2">
      <c r="C372" s="228"/>
      <c r="D372" s="218"/>
      <c r="E372" s="186" t="s">
        <v>305</v>
      </c>
      <c r="F372" s="186"/>
      <c r="G372" s="186"/>
      <c r="H372" s="186"/>
      <c r="I372" s="48">
        <f>I371+I343</f>
        <v>411.63400000000001</v>
      </c>
      <c r="J372" s="60">
        <f>J371+J343</f>
        <v>17365</v>
      </c>
    </row>
    <row r="373" spans="3:10" ht="15" customHeight="1" x14ac:dyDescent="0.2">
      <c r="C373" s="228"/>
      <c r="D373" s="137" t="s">
        <v>728</v>
      </c>
      <c r="E373" s="137"/>
      <c r="F373" s="138">
        <v>4206</v>
      </c>
      <c r="G373" s="162">
        <v>9247</v>
      </c>
      <c r="H373" s="209"/>
      <c r="I373" s="209"/>
      <c r="J373" s="209"/>
    </row>
    <row r="374" spans="3:10" x14ac:dyDescent="0.2">
      <c r="C374" s="228"/>
      <c r="D374" s="214"/>
      <c r="E374" s="44" t="s">
        <v>268</v>
      </c>
      <c r="F374" s="175" t="s">
        <v>729</v>
      </c>
      <c r="G374" s="168">
        <v>924701</v>
      </c>
      <c r="H374" s="210"/>
      <c r="I374" s="211"/>
      <c r="J374" s="212"/>
    </row>
    <row r="375" spans="3:10" x14ac:dyDescent="0.2">
      <c r="C375" s="228"/>
      <c r="D375" s="188"/>
      <c r="E375" s="34" t="s">
        <v>266</v>
      </c>
      <c r="F375" s="46" t="s">
        <v>730</v>
      </c>
      <c r="G375" s="13">
        <v>92470101</v>
      </c>
      <c r="H375" s="31" t="s">
        <v>18</v>
      </c>
      <c r="I375" s="3">
        <v>6.0250000000000004</v>
      </c>
      <c r="J375" s="52">
        <v>9812</v>
      </c>
    </row>
    <row r="376" spans="3:10" x14ac:dyDescent="0.2">
      <c r="C376" s="228"/>
      <c r="D376" s="188"/>
      <c r="E376" s="5" t="s">
        <v>133</v>
      </c>
      <c r="F376" s="46" t="s">
        <v>731</v>
      </c>
      <c r="G376" s="13">
        <v>92470102</v>
      </c>
      <c r="H376" s="4" t="s">
        <v>1</v>
      </c>
      <c r="I376" s="6">
        <v>9.5109999999999992</v>
      </c>
      <c r="J376" s="52">
        <v>136</v>
      </c>
    </row>
    <row r="377" spans="3:10" x14ac:dyDescent="0.2">
      <c r="C377" s="228"/>
      <c r="D377" s="188"/>
      <c r="E377" s="5" t="s">
        <v>135</v>
      </c>
      <c r="F377" s="46" t="s">
        <v>732</v>
      </c>
      <c r="G377" s="13">
        <v>92470103</v>
      </c>
      <c r="H377" s="4" t="s">
        <v>1</v>
      </c>
      <c r="I377" s="6">
        <v>10.346</v>
      </c>
      <c r="J377" s="106">
        <v>157</v>
      </c>
    </row>
    <row r="378" spans="3:10" x14ac:dyDescent="0.2">
      <c r="C378" s="228"/>
      <c r="D378" s="188"/>
      <c r="E378" s="5" t="s">
        <v>142</v>
      </c>
      <c r="F378" s="46" t="s">
        <v>733</v>
      </c>
      <c r="G378" s="13">
        <v>92470104</v>
      </c>
      <c r="H378" s="4" t="s">
        <v>18</v>
      </c>
      <c r="I378" s="6">
        <v>5.2210000000000001</v>
      </c>
      <c r="J378" s="106">
        <v>523</v>
      </c>
    </row>
    <row r="379" spans="3:10" x14ac:dyDescent="0.2">
      <c r="C379" s="228"/>
      <c r="D379" s="188"/>
      <c r="E379" s="5" t="s">
        <v>143</v>
      </c>
      <c r="F379" s="46" t="s">
        <v>734</v>
      </c>
      <c r="G379" s="13">
        <v>92470105</v>
      </c>
      <c r="H379" s="4" t="s">
        <v>18</v>
      </c>
      <c r="I379" s="6">
        <v>1.9</v>
      </c>
      <c r="J379" s="106">
        <v>1245</v>
      </c>
    </row>
    <row r="380" spans="3:10" x14ac:dyDescent="0.2">
      <c r="C380" s="228"/>
      <c r="D380" s="188"/>
      <c r="E380" s="5" t="s">
        <v>132</v>
      </c>
      <c r="F380" s="46" t="s">
        <v>735</v>
      </c>
      <c r="G380" s="13">
        <v>92470106</v>
      </c>
      <c r="H380" s="4" t="s">
        <v>1</v>
      </c>
      <c r="I380" s="6">
        <v>16.344000000000001</v>
      </c>
      <c r="J380" s="52">
        <v>352</v>
      </c>
    </row>
    <row r="381" spans="3:10" x14ac:dyDescent="0.2">
      <c r="C381" s="228"/>
      <c r="D381" s="188"/>
      <c r="E381" s="5" t="s">
        <v>134</v>
      </c>
      <c r="F381" s="46" t="s">
        <v>736</v>
      </c>
      <c r="G381" s="13">
        <v>92470107</v>
      </c>
      <c r="H381" s="4" t="s">
        <v>1</v>
      </c>
      <c r="I381" s="6">
        <v>24.114999999999998</v>
      </c>
      <c r="J381" s="52">
        <v>868</v>
      </c>
    </row>
    <row r="382" spans="3:10" x14ac:dyDescent="0.2">
      <c r="C382" s="228"/>
      <c r="D382" s="188"/>
      <c r="E382" s="5" t="s">
        <v>139</v>
      </c>
      <c r="F382" s="46" t="s">
        <v>737</v>
      </c>
      <c r="G382" s="13">
        <v>92470108</v>
      </c>
      <c r="H382" s="4" t="s">
        <v>1</v>
      </c>
      <c r="I382" s="6">
        <v>7.1959999999999997</v>
      </c>
      <c r="J382" s="106">
        <v>372</v>
      </c>
    </row>
    <row r="383" spans="3:10" ht="15" customHeight="1" x14ac:dyDescent="0.2">
      <c r="C383" s="228"/>
      <c r="D383" s="188"/>
      <c r="E383" s="5" t="s">
        <v>141</v>
      </c>
      <c r="F383" s="46" t="s">
        <v>738</v>
      </c>
      <c r="G383" s="13">
        <v>92470109</v>
      </c>
      <c r="H383" s="31" t="s">
        <v>18</v>
      </c>
      <c r="I383" s="6">
        <v>14.73</v>
      </c>
      <c r="J383" s="106">
        <v>235</v>
      </c>
    </row>
    <row r="384" spans="3:10" x14ac:dyDescent="0.2">
      <c r="C384" s="228"/>
      <c r="D384" s="188"/>
      <c r="E384" s="5" t="s">
        <v>140</v>
      </c>
      <c r="F384" s="46" t="s">
        <v>739</v>
      </c>
      <c r="G384" s="13">
        <v>92470110</v>
      </c>
      <c r="H384" s="4" t="s">
        <v>1</v>
      </c>
      <c r="I384" s="6">
        <v>7.3460000000000001</v>
      </c>
      <c r="J384" s="106">
        <v>417</v>
      </c>
    </row>
    <row r="385" spans="3:10" x14ac:dyDescent="0.2">
      <c r="C385" s="228"/>
      <c r="D385" s="188"/>
      <c r="E385" s="5" t="s">
        <v>144</v>
      </c>
      <c r="F385" s="46" t="s">
        <v>740</v>
      </c>
      <c r="G385" s="13">
        <v>92470111</v>
      </c>
      <c r="H385" s="4" t="s">
        <v>18</v>
      </c>
      <c r="I385" s="6">
        <v>7.7809999999999997</v>
      </c>
      <c r="J385" s="106">
        <v>1426</v>
      </c>
    </row>
    <row r="386" spans="3:10" s="12" customFormat="1" ht="14.25" customHeight="1" x14ac:dyDescent="0.2">
      <c r="C386" s="228"/>
      <c r="D386" s="188"/>
      <c r="E386" s="5" t="s">
        <v>138</v>
      </c>
      <c r="F386" s="46" t="s">
        <v>741</v>
      </c>
      <c r="G386" s="13">
        <v>92470112</v>
      </c>
      <c r="H386" s="4" t="s">
        <v>1</v>
      </c>
      <c r="I386" s="6">
        <v>17.968</v>
      </c>
      <c r="J386" s="106">
        <v>249</v>
      </c>
    </row>
    <row r="387" spans="3:10" x14ac:dyDescent="0.2">
      <c r="C387" s="228"/>
      <c r="D387" s="188"/>
      <c r="E387" s="5" t="s">
        <v>137</v>
      </c>
      <c r="F387" s="46" t="s">
        <v>742</v>
      </c>
      <c r="G387" s="13">
        <v>92470113</v>
      </c>
      <c r="H387" s="4" t="s">
        <v>1</v>
      </c>
      <c r="I387" s="6">
        <v>3.524</v>
      </c>
      <c r="J387" s="106">
        <v>100</v>
      </c>
    </row>
    <row r="388" spans="3:10" x14ac:dyDescent="0.2">
      <c r="C388" s="228"/>
      <c r="D388" s="188"/>
      <c r="E388" s="5" t="s">
        <v>145</v>
      </c>
      <c r="F388" s="46" t="s">
        <v>743</v>
      </c>
      <c r="G388" s="13">
        <v>92470114</v>
      </c>
      <c r="H388" s="4" t="s">
        <v>18</v>
      </c>
      <c r="I388" s="6">
        <v>1.75</v>
      </c>
      <c r="J388" s="106">
        <v>1298</v>
      </c>
    </row>
    <row r="389" spans="3:10" x14ac:dyDescent="0.2">
      <c r="C389" s="228"/>
      <c r="D389" s="188"/>
      <c r="E389" s="5" t="s">
        <v>267</v>
      </c>
      <c r="F389" s="46" t="s">
        <v>744</v>
      </c>
      <c r="G389" s="13">
        <v>92470115</v>
      </c>
      <c r="H389" s="34" t="s">
        <v>18</v>
      </c>
      <c r="I389" s="6">
        <v>10.896000000000001</v>
      </c>
      <c r="J389" s="106">
        <v>1185</v>
      </c>
    </row>
    <row r="390" spans="3:10" x14ac:dyDescent="0.2">
      <c r="C390" s="228"/>
      <c r="D390" s="188"/>
      <c r="E390" s="5" t="s">
        <v>102</v>
      </c>
      <c r="F390" s="46" t="s">
        <v>745</v>
      </c>
      <c r="G390" s="13">
        <v>92470116</v>
      </c>
      <c r="H390" s="4" t="s">
        <v>1</v>
      </c>
      <c r="I390" s="6">
        <v>18.843</v>
      </c>
      <c r="J390" s="106">
        <v>434</v>
      </c>
    </row>
    <row r="391" spans="3:10" x14ac:dyDescent="0.2">
      <c r="C391" s="228"/>
      <c r="D391" s="188"/>
      <c r="E391" s="5" t="s">
        <v>136</v>
      </c>
      <c r="F391" s="46" t="s">
        <v>746</v>
      </c>
      <c r="G391" s="13">
        <v>92470117</v>
      </c>
      <c r="H391" s="4" t="s">
        <v>1</v>
      </c>
      <c r="I391" s="6">
        <v>7.7720000000000002</v>
      </c>
      <c r="J391" s="106">
        <v>216</v>
      </c>
    </row>
    <row r="392" spans="3:10" ht="15" customHeight="1" x14ac:dyDescent="0.2">
      <c r="C392" s="228"/>
      <c r="D392" s="188"/>
      <c r="E392" s="186" t="s">
        <v>334</v>
      </c>
      <c r="F392" s="186"/>
      <c r="G392" s="186"/>
      <c r="H392" s="186"/>
      <c r="I392" s="48">
        <f>SUM(I375:I391)</f>
        <v>171.268</v>
      </c>
      <c r="J392" s="60">
        <f>SUM(J375:J391)</f>
        <v>19025</v>
      </c>
    </row>
    <row r="393" spans="3:10" x14ac:dyDescent="0.2">
      <c r="C393" s="228"/>
      <c r="D393" s="188"/>
      <c r="E393" s="44" t="s">
        <v>276</v>
      </c>
      <c r="F393" s="167" t="s">
        <v>747</v>
      </c>
      <c r="G393" s="168">
        <v>924702</v>
      </c>
      <c r="H393" s="213"/>
      <c r="I393" s="213"/>
      <c r="J393" s="213"/>
    </row>
    <row r="394" spans="3:10" x14ac:dyDescent="0.2">
      <c r="C394" s="228"/>
      <c r="D394" s="188"/>
      <c r="E394" s="37" t="s">
        <v>300</v>
      </c>
      <c r="F394" s="46" t="s">
        <v>748</v>
      </c>
      <c r="G394" s="1">
        <v>92470204</v>
      </c>
      <c r="H394" s="4" t="s">
        <v>1</v>
      </c>
      <c r="I394" s="3">
        <v>11.875</v>
      </c>
      <c r="J394" s="66">
        <v>174</v>
      </c>
    </row>
    <row r="395" spans="3:10" ht="14.25" customHeight="1" x14ac:dyDescent="0.2">
      <c r="C395" s="228"/>
      <c r="D395" s="188"/>
      <c r="E395" s="22" t="s">
        <v>269</v>
      </c>
      <c r="F395" s="46" t="s">
        <v>749</v>
      </c>
      <c r="G395" s="13">
        <v>92470201</v>
      </c>
      <c r="H395" s="8" t="s">
        <v>1</v>
      </c>
      <c r="I395" s="3">
        <v>9.7710000000000008</v>
      </c>
      <c r="J395" s="66">
        <v>211</v>
      </c>
    </row>
    <row r="396" spans="3:10" x14ac:dyDescent="0.2">
      <c r="C396" s="228"/>
      <c r="D396" s="188"/>
      <c r="E396" s="22" t="s">
        <v>270</v>
      </c>
      <c r="F396" s="46" t="s">
        <v>750</v>
      </c>
      <c r="G396" s="13">
        <v>92470202</v>
      </c>
      <c r="H396" s="8" t="s">
        <v>1</v>
      </c>
      <c r="I396" s="3">
        <v>23.707000000000001</v>
      </c>
      <c r="J396" s="66">
        <v>65</v>
      </c>
    </row>
    <row r="397" spans="3:10" ht="14.25" customHeight="1" x14ac:dyDescent="0.2">
      <c r="C397" s="228"/>
      <c r="D397" s="188"/>
      <c r="E397" s="22" t="s">
        <v>271</v>
      </c>
      <c r="F397" s="46" t="s">
        <v>751</v>
      </c>
      <c r="G397" s="13">
        <v>92470203</v>
      </c>
      <c r="H397" s="8" t="s">
        <v>1</v>
      </c>
      <c r="I397" s="3">
        <v>17.367999999999999</v>
      </c>
      <c r="J397" s="66">
        <v>497</v>
      </c>
    </row>
    <row r="398" spans="3:10" x14ac:dyDescent="0.2">
      <c r="C398" s="228"/>
      <c r="D398" s="188"/>
      <c r="E398" s="22" t="s">
        <v>272</v>
      </c>
      <c r="F398" s="46" t="s">
        <v>752</v>
      </c>
      <c r="G398" s="13">
        <v>92470205</v>
      </c>
      <c r="H398" s="8" t="s">
        <v>1</v>
      </c>
      <c r="I398" s="3">
        <v>26.009</v>
      </c>
      <c r="J398" s="66">
        <v>214</v>
      </c>
    </row>
    <row r="399" spans="3:10" ht="13.5" customHeight="1" x14ac:dyDescent="0.2">
      <c r="C399" s="228"/>
      <c r="D399" s="188"/>
      <c r="E399" s="22" t="s">
        <v>177</v>
      </c>
      <c r="F399" s="46" t="s">
        <v>753</v>
      </c>
      <c r="G399" s="13">
        <v>92470206</v>
      </c>
      <c r="H399" s="8" t="s">
        <v>1</v>
      </c>
      <c r="I399" s="3">
        <v>29.751999999999999</v>
      </c>
      <c r="J399" s="66">
        <v>251</v>
      </c>
    </row>
    <row r="400" spans="3:10" ht="14.25" customHeight="1" x14ac:dyDescent="0.2">
      <c r="C400" s="228"/>
      <c r="D400" s="188"/>
      <c r="E400" s="22" t="s">
        <v>273</v>
      </c>
      <c r="F400" s="46" t="s">
        <v>754</v>
      </c>
      <c r="G400" s="13">
        <v>92470207</v>
      </c>
      <c r="H400" s="8" t="s">
        <v>1</v>
      </c>
      <c r="I400" s="3">
        <v>19.457000000000001</v>
      </c>
      <c r="J400" s="66">
        <v>114</v>
      </c>
    </row>
    <row r="401" spans="3:10" ht="14.25" customHeight="1" x14ac:dyDescent="0.2">
      <c r="C401" s="228"/>
      <c r="D401" s="188"/>
      <c r="E401" s="22" t="s">
        <v>274</v>
      </c>
      <c r="F401" s="46" t="s">
        <v>755</v>
      </c>
      <c r="G401" s="13">
        <v>92470208</v>
      </c>
      <c r="H401" s="8" t="s">
        <v>1</v>
      </c>
      <c r="I401" s="3">
        <v>35.862000000000002</v>
      </c>
      <c r="J401" s="66">
        <v>362</v>
      </c>
    </row>
    <row r="402" spans="3:10" ht="15" customHeight="1" x14ac:dyDescent="0.2">
      <c r="C402" s="228"/>
      <c r="D402" s="188"/>
      <c r="E402" s="22" t="s">
        <v>275</v>
      </c>
      <c r="F402" s="46" t="s">
        <v>756</v>
      </c>
      <c r="G402" s="13">
        <v>92470209</v>
      </c>
      <c r="H402" s="8" t="s">
        <v>1</v>
      </c>
      <c r="I402" s="3">
        <v>9.5030000000000001</v>
      </c>
      <c r="J402" s="66">
        <v>184</v>
      </c>
    </row>
    <row r="403" spans="3:10" x14ac:dyDescent="0.2">
      <c r="C403" s="228"/>
      <c r="D403" s="188"/>
      <c r="E403" s="22" t="s">
        <v>213</v>
      </c>
      <c r="F403" s="46" t="s">
        <v>757</v>
      </c>
      <c r="G403" s="13">
        <v>92470210</v>
      </c>
      <c r="H403" s="8" t="s">
        <v>1</v>
      </c>
      <c r="I403" s="3">
        <v>21.765999999999998</v>
      </c>
      <c r="J403" s="66">
        <v>355</v>
      </c>
    </row>
    <row r="404" spans="3:10" ht="16.5" customHeight="1" x14ac:dyDescent="0.2">
      <c r="C404" s="228"/>
      <c r="D404" s="188"/>
      <c r="E404" s="186" t="s">
        <v>335</v>
      </c>
      <c r="F404" s="186"/>
      <c r="G404" s="186"/>
      <c r="H404" s="186"/>
      <c r="I404" s="48">
        <f>SUM(I394:I403)</f>
        <v>205.06999999999996</v>
      </c>
      <c r="J404" s="60">
        <f>SUM(J394:J403)</f>
        <v>2427</v>
      </c>
    </row>
    <row r="405" spans="3:10" x14ac:dyDescent="0.2">
      <c r="C405" s="228"/>
      <c r="D405" s="188"/>
      <c r="E405" s="41" t="s">
        <v>277</v>
      </c>
      <c r="F405" s="174" t="s">
        <v>758</v>
      </c>
      <c r="G405" s="168">
        <v>924703</v>
      </c>
      <c r="H405" s="213"/>
      <c r="I405" s="213"/>
      <c r="J405" s="213"/>
    </row>
    <row r="406" spans="3:10" x14ac:dyDescent="0.2">
      <c r="C406" s="228"/>
      <c r="D406" s="188"/>
      <c r="E406" s="22" t="s">
        <v>278</v>
      </c>
      <c r="F406" s="84" t="s">
        <v>763</v>
      </c>
      <c r="G406" s="13">
        <v>92470302</v>
      </c>
      <c r="H406" s="8" t="s">
        <v>1</v>
      </c>
      <c r="I406" s="109">
        <v>41.865000000000002</v>
      </c>
      <c r="J406" s="66">
        <v>231</v>
      </c>
    </row>
    <row r="407" spans="3:10" x14ac:dyDescent="0.2">
      <c r="C407" s="228"/>
      <c r="D407" s="188"/>
      <c r="E407" s="22" t="s">
        <v>771</v>
      </c>
      <c r="F407" s="84" t="s">
        <v>759</v>
      </c>
      <c r="G407" s="13">
        <v>92470301</v>
      </c>
      <c r="H407" s="8" t="s">
        <v>1</v>
      </c>
      <c r="I407" s="109">
        <v>50.094000000000001</v>
      </c>
      <c r="J407" s="98">
        <f>J408+J409+J410</f>
        <v>271</v>
      </c>
    </row>
    <row r="408" spans="3:10" x14ac:dyDescent="0.2">
      <c r="C408" s="228"/>
      <c r="D408" s="188"/>
      <c r="E408" s="107" t="s">
        <v>349</v>
      </c>
      <c r="F408" s="46" t="s">
        <v>760</v>
      </c>
      <c r="G408" s="126"/>
      <c r="H408" s="8" t="s">
        <v>1</v>
      </c>
      <c r="I408" s="109"/>
      <c r="J408" s="86">
        <v>225</v>
      </c>
    </row>
    <row r="409" spans="3:10" x14ac:dyDescent="0.2">
      <c r="C409" s="228"/>
      <c r="D409" s="188"/>
      <c r="E409" s="107" t="s">
        <v>350</v>
      </c>
      <c r="F409" s="46" t="s">
        <v>761</v>
      </c>
      <c r="G409" s="126"/>
      <c r="H409" s="8" t="s">
        <v>1</v>
      </c>
      <c r="I409" s="109"/>
      <c r="J409" s="86">
        <v>21</v>
      </c>
    </row>
    <row r="410" spans="3:10" x14ac:dyDescent="0.2">
      <c r="C410" s="228"/>
      <c r="D410" s="188"/>
      <c r="E410" s="107" t="s">
        <v>351</v>
      </c>
      <c r="F410" s="46" t="s">
        <v>762</v>
      </c>
      <c r="G410" s="126"/>
      <c r="H410" s="8" t="s">
        <v>1</v>
      </c>
      <c r="I410" s="109"/>
      <c r="J410" s="86">
        <v>25</v>
      </c>
    </row>
    <row r="411" spans="3:10" x14ac:dyDescent="0.2">
      <c r="C411" s="228"/>
      <c r="D411" s="188"/>
      <c r="E411" s="22" t="s">
        <v>279</v>
      </c>
      <c r="F411" s="84" t="s">
        <v>764</v>
      </c>
      <c r="G411" s="13">
        <v>92470303</v>
      </c>
      <c r="H411" s="8" t="s">
        <v>1</v>
      </c>
      <c r="I411" s="109">
        <v>19.975000000000001</v>
      </c>
      <c r="J411" s="66">
        <v>29</v>
      </c>
    </row>
    <row r="412" spans="3:10" x14ac:dyDescent="0.2">
      <c r="C412" s="228"/>
      <c r="D412" s="188"/>
      <c r="E412" s="22" t="s">
        <v>280</v>
      </c>
      <c r="F412" s="84" t="s">
        <v>765</v>
      </c>
      <c r="G412" s="13">
        <v>92470304</v>
      </c>
      <c r="H412" s="8" t="s">
        <v>1</v>
      </c>
      <c r="I412" s="109">
        <v>29.91</v>
      </c>
      <c r="J412" s="66">
        <v>194</v>
      </c>
    </row>
    <row r="413" spans="3:10" x14ac:dyDescent="0.2">
      <c r="C413" s="228"/>
      <c r="D413" s="188"/>
      <c r="E413" s="22" t="s">
        <v>281</v>
      </c>
      <c r="F413" s="84" t="s">
        <v>766</v>
      </c>
      <c r="G413" s="13">
        <v>92470305</v>
      </c>
      <c r="H413" s="8" t="s">
        <v>1</v>
      </c>
      <c r="I413" s="109">
        <v>8.2530000000000001</v>
      </c>
      <c r="J413" s="66">
        <v>227</v>
      </c>
    </row>
    <row r="414" spans="3:10" x14ac:dyDescent="0.2">
      <c r="C414" s="228"/>
      <c r="D414" s="188"/>
      <c r="E414" s="22" t="s">
        <v>282</v>
      </c>
      <c r="F414" s="84" t="s">
        <v>767</v>
      </c>
      <c r="G414" s="13">
        <v>92470306</v>
      </c>
      <c r="H414" s="8" t="s">
        <v>1</v>
      </c>
      <c r="I414" s="109">
        <v>14.355</v>
      </c>
      <c r="J414" s="66">
        <v>172</v>
      </c>
    </row>
    <row r="415" spans="3:10" x14ac:dyDescent="0.2">
      <c r="C415" s="228"/>
      <c r="D415" s="188"/>
      <c r="E415" s="22" t="s">
        <v>283</v>
      </c>
      <c r="F415" s="84" t="s">
        <v>768</v>
      </c>
      <c r="G415" s="13">
        <v>92470307</v>
      </c>
      <c r="H415" s="8" t="s">
        <v>1</v>
      </c>
      <c r="I415" s="109">
        <v>21.210999999999999</v>
      </c>
      <c r="J415" s="66">
        <v>67</v>
      </c>
    </row>
    <row r="416" spans="3:10" x14ac:dyDescent="0.2">
      <c r="C416" s="228"/>
      <c r="D416" s="188"/>
      <c r="E416" s="22" t="s">
        <v>75</v>
      </c>
      <c r="F416" s="84" t="s">
        <v>769</v>
      </c>
      <c r="G416" s="13">
        <v>92470308</v>
      </c>
      <c r="H416" s="8" t="s">
        <v>1</v>
      </c>
      <c r="I416" s="109">
        <v>17.905999999999999</v>
      </c>
      <c r="J416" s="66">
        <v>59</v>
      </c>
    </row>
    <row r="417" spans="3:10" x14ac:dyDescent="0.2">
      <c r="C417" s="228"/>
      <c r="D417" s="188"/>
      <c r="E417" s="108" t="s">
        <v>352</v>
      </c>
      <c r="F417" s="84" t="s">
        <v>770</v>
      </c>
      <c r="G417" s="13">
        <v>92470309</v>
      </c>
      <c r="H417" s="8" t="s">
        <v>1</v>
      </c>
      <c r="I417" s="110">
        <v>22.632000000000001</v>
      </c>
      <c r="J417" s="111">
        <v>87</v>
      </c>
    </row>
    <row r="418" spans="3:10" x14ac:dyDescent="0.2">
      <c r="C418" s="228"/>
      <c r="D418" s="188"/>
      <c r="E418" s="186" t="s">
        <v>336</v>
      </c>
      <c r="F418" s="186"/>
      <c r="G418" s="186"/>
      <c r="H418" s="186"/>
      <c r="I418" s="48">
        <f>SUM(I406:I417)</f>
        <v>226.20099999999996</v>
      </c>
      <c r="J418" s="60">
        <f>J406+J407+J411+J412+J413+J414+J415+J416+J417</f>
        <v>1337</v>
      </c>
    </row>
    <row r="419" spans="3:10" ht="16.5" customHeight="1" x14ac:dyDescent="0.2">
      <c r="C419" s="228"/>
      <c r="D419" s="188"/>
      <c r="E419" s="188" t="s">
        <v>307</v>
      </c>
      <c r="F419" s="188"/>
      <c r="G419" s="188"/>
      <c r="H419" s="188"/>
      <c r="I419" s="48">
        <f>I418+I404+I392</f>
        <v>602.53899999999999</v>
      </c>
      <c r="J419" s="60">
        <f>J418+J404+J392</f>
        <v>22789</v>
      </c>
    </row>
    <row r="420" spans="3:10" ht="16.5" customHeight="1" x14ac:dyDescent="0.2">
      <c r="C420" s="228"/>
      <c r="D420" s="13"/>
      <c r="E420" s="215" t="s">
        <v>311</v>
      </c>
      <c r="F420" s="215"/>
      <c r="G420" s="215"/>
      <c r="H420" s="215"/>
      <c r="I420" s="29">
        <f>I419+I372+I330+I317+I297+I244</f>
        <v>2348.3159999999998</v>
      </c>
      <c r="J420" s="60">
        <f>J419+J372+J330+J317+J297+J244</f>
        <v>113195</v>
      </c>
    </row>
    <row r="421" spans="3:10" ht="17.25" customHeight="1" x14ac:dyDescent="0.2">
      <c r="C421" s="146"/>
      <c r="D421" s="205" t="s">
        <v>347</v>
      </c>
      <c r="E421" s="206"/>
      <c r="F421" s="206"/>
      <c r="G421" s="206"/>
      <c r="H421" s="207"/>
      <c r="I421" s="32">
        <f>I420+I222+I39</f>
        <v>5373.2880000000005</v>
      </c>
      <c r="J421" s="112">
        <f>J420+J222+J39</f>
        <v>149985</v>
      </c>
    </row>
    <row r="429" spans="3:10" ht="16.5" customHeight="1" x14ac:dyDescent="0.2"/>
    <row r="430" spans="3:10" ht="19.5" customHeight="1" x14ac:dyDescent="0.2"/>
    <row r="433" ht="18.75" customHeight="1" x14ac:dyDescent="0.2"/>
    <row r="440" s="12" customFormat="1" ht="15.75" customHeight="1" x14ac:dyDescent="0.2"/>
    <row r="441" s="12" customFormat="1" ht="12.75" customHeight="1" x14ac:dyDescent="0.2"/>
    <row r="442" s="12" customFormat="1" ht="12.75" customHeight="1" x14ac:dyDescent="0.2"/>
    <row r="443" ht="12.75" customHeight="1" x14ac:dyDescent="0.2"/>
    <row r="444" s="11" customFormat="1" x14ac:dyDescent="0.2"/>
    <row r="445" s="11" customFormat="1" ht="12.75" customHeight="1" x14ac:dyDescent="0.2"/>
    <row r="446" s="11" customFormat="1" x14ac:dyDescent="0.2"/>
    <row r="447" s="11" customFormat="1" x14ac:dyDescent="0.2"/>
    <row r="448" s="11" customFormat="1" x14ac:dyDescent="0.2"/>
    <row r="449" s="16" customFormat="1" ht="12.75" customHeight="1" x14ac:dyDescent="0.2"/>
    <row r="455" ht="16.5" customHeight="1" x14ac:dyDescent="0.2"/>
    <row r="457" ht="15" customHeight="1" x14ac:dyDescent="0.2"/>
    <row r="458" ht="14.25" customHeight="1" x14ac:dyDescent="0.2"/>
    <row r="459" ht="14.25" customHeight="1" x14ac:dyDescent="0.2"/>
    <row r="460" ht="15" customHeight="1" x14ac:dyDescent="0.2"/>
    <row r="461" ht="15.75" customHeight="1" x14ac:dyDescent="0.2"/>
    <row r="462" ht="14.25" customHeight="1" x14ac:dyDescent="0.2"/>
    <row r="463" ht="15" customHeight="1" x14ac:dyDescent="0.2"/>
    <row r="464" ht="13.5" customHeight="1" x14ac:dyDescent="0.2"/>
    <row r="465" ht="14.25" customHeight="1" x14ac:dyDescent="0.2"/>
    <row r="466" ht="14.25" customHeight="1" x14ac:dyDescent="0.2"/>
    <row r="467" ht="15.75" customHeight="1" x14ac:dyDescent="0.2"/>
    <row r="469" ht="12.75" customHeight="1" x14ac:dyDescent="0.2"/>
    <row r="470" ht="14.25" customHeight="1" x14ac:dyDescent="0.2"/>
    <row r="478" ht="20.25" customHeight="1" x14ac:dyDescent="0.2"/>
    <row r="480" ht="22.5" customHeight="1" x14ac:dyDescent="0.2"/>
    <row r="482" ht="18" customHeight="1" x14ac:dyDescent="0.2"/>
  </sheetData>
  <mergeCells count="113">
    <mergeCell ref="C2:J2"/>
    <mergeCell ref="H176:J176"/>
    <mergeCell ref="D223:E223"/>
    <mergeCell ref="H223:J223"/>
    <mergeCell ref="H224:J224"/>
    <mergeCell ref="H245:J245"/>
    <mergeCell ref="C224:C420"/>
    <mergeCell ref="C6:C38"/>
    <mergeCell ref="H6:J6"/>
    <mergeCell ref="H40:J40"/>
    <mergeCell ref="D40:E40"/>
    <mergeCell ref="H41:J41"/>
    <mergeCell ref="D42:D128"/>
    <mergeCell ref="E296:H296"/>
    <mergeCell ref="E297:H297"/>
    <mergeCell ref="H278:J278"/>
    <mergeCell ref="H263:J263"/>
    <mergeCell ref="D246:D297"/>
    <mergeCell ref="E18:H18"/>
    <mergeCell ref="E12:H12"/>
    <mergeCell ref="E28:H28"/>
    <mergeCell ref="H13:J13"/>
    <mergeCell ref="I3:J3"/>
    <mergeCell ref="H405:J405"/>
    <mergeCell ref="D421:H421"/>
    <mergeCell ref="H298:J298"/>
    <mergeCell ref="H299:J299"/>
    <mergeCell ref="H373:J373"/>
    <mergeCell ref="H374:J374"/>
    <mergeCell ref="E404:H404"/>
    <mergeCell ref="H393:J393"/>
    <mergeCell ref="E418:H418"/>
    <mergeCell ref="E419:H419"/>
    <mergeCell ref="D374:D419"/>
    <mergeCell ref="E420:H420"/>
    <mergeCell ref="E371:H371"/>
    <mergeCell ref="H344:J344"/>
    <mergeCell ref="E372:H372"/>
    <mergeCell ref="D332:D372"/>
    <mergeCell ref="E392:H392"/>
    <mergeCell ref="E317:H317"/>
    <mergeCell ref="D299:D317"/>
    <mergeCell ref="H319:J319"/>
    <mergeCell ref="E330:H330"/>
    <mergeCell ref="D319:D330"/>
    <mergeCell ref="E343:H343"/>
    <mergeCell ref="G302:G314"/>
    <mergeCell ref="H332:J332"/>
    <mergeCell ref="E111:H111"/>
    <mergeCell ref="H105:J105"/>
    <mergeCell ref="E127:H127"/>
    <mergeCell ref="E128:H128"/>
    <mergeCell ref="H112:J112"/>
    <mergeCell ref="E104:H104"/>
    <mergeCell ref="E198:H198"/>
    <mergeCell ref="E207:H207"/>
    <mergeCell ref="E175:H175"/>
    <mergeCell ref="H199:J199"/>
    <mergeCell ref="H190:J190"/>
    <mergeCell ref="E141:H141"/>
    <mergeCell ref="C3:C4"/>
    <mergeCell ref="D3:D4"/>
    <mergeCell ref="E3:E4"/>
    <mergeCell ref="F3:F4"/>
    <mergeCell ref="H3:H4"/>
    <mergeCell ref="H29:J29"/>
    <mergeCell ref="H7:J7"/>
    <mergeCell ref="H19:J19"/>
    <mergeCell ref="E37:H37"/>
    <mergeCell ref="G3:G4"/>
    <mergeCell ref="D5:E5"/>
    <mergeCell ref="H5:J5"/>
    <mergeCell ref="H42:J42"/>
    <mergeCell ref="H51:J51"/>
    <mergeCell ref="E59:H59"/>
    <mergeCell ref="H60:J60"/>
    <mergeCell ref="E39:H39"/>
    <mergeCell ref="H101:J101"/>
    <mergeCell ref="D7:D38"/>
    <mergeCell ref="D177:D222"/>
    <mergeCell ref="D225:D244"/>
    <mergeCell ref="E221:H221"/>
    <mergeCell ref="E222:H222"/>
    <mergeCell ref="D130:D175"/>
    <mergeCell ref="H225:J225"/>
    <mergeCell ref="H235:J235"/>
    <mergeCell ref="E244:H244"/>
    <mergeCell ref="E38:H38"/>
    <mergeCell ref="E78:H78"/>
    <mergeCell ref="E89:H89"/>
    <mergeCell ref="H79:J79"/>
    <mergeCell ref="E100:H100"/>
    <mergeCell ref="H90:J90"/>
    <mergeCell ref="H129:J129"/>
    <mergeCell ref="C39:D39"/>
    <mergeCell ref="E50:H50"/>
    <mergeCell ref="E288:H288"/>
    <mergeCell ref="E253:H253"/>
    <mergeCell ref="H254:J254"/>
    <mergeCell ref="E262:H262"/>
    <mergeCell ref="H246:J246"/>
    <mergeCell ref="E277:H277"/>
    <mergeCell ref="E234:H234"/>
    <mergeCell ref="E243:H243"/>
    <mergeCell ref="H130:J130"/>
    <mergeCell ref="E215:H215"/>
    <mergeCell ref="H208:J208"/>
    <mergeCell ref="E220:H220"/>
    <mergeCell ref="H216:J216"/>
    <mergeCell ref="E189:H189"/>
    <mergeCell ref="H177:J177"/>
    <mergeCell ref="E174:H174"/>
    <mergeCell ref="H142:J142"/>
  </mergeCells>
  <pageMargins left="0.42" right="0.54" top="0.64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1"/>
  <sheetViews>
    <sheetView workbookViewId="0">
      <selection activeCell="M10" sqref="M10"/>
    </sheetView>
  </sheetViews>
  <sheetFormatPr defaultRowHeight="12.75" x14ac:dyDescent="0.2"/>
  <cols>
    <col min="1" max="1" width="23" customWidth="1"/>
    <col min="2" max="2" width="15.85546875" customWidth="1"/>
    <col min="3" max="3" width="16.5703125" customWidth="1"/>
    <col min="4" max="4" width="22.140625" customWidth="1"/>
    <col min="5" max="5" width="16" customWidth="1"/>
    <col min="6" max="6" width="16.28515625" customWidth="1"/>
    <col min="10" max="10" width="8.42578125" customWidth="1"/>
    <col min="11" max="11" width="9.140625" hidden="1" customWidth="1"/>
    <col min="12" max="12" width="18.5703125" customWidth="1"/>
    <col min="13" max="13" width="15.5703125" customWidth="1"/>
    <col min="14" max="14" width="15.42578125" customWidth="1"/>
    <col min="15" max="15" width="14.5703125" customWidth="1"/>
  </cols>
  <sheetData>
    <row r="2" spans="2:21" ht="19.5" customHeight="1" x14ac:dyDescent="0.2">
      <c r="B2" s="246" t="s">
        <v>805</v>
      </c>
      <c r="C2" s="246"/>
      <c r="D2" s="246"/>
      <c r="E2" s="246"/>
      <c r="F2" s="246"/>
    </row>
    <row r="3" spans="2:21" ht="21.75" customHeight="1" x14ac:dyDescent="0.2">
      <c r="B3" s="247" t="s">
        <v>784</v>
      </c>
      <c r="C3" s="247"/>
      <c r="D3" s="247"/>
      <c r="E3" s="247"/>
      <c r="F3" s="247"/>
    </row>
    <row r="4" spans="2:21" ht="20.25" customHeight="1" x14ac:dyDescent="0.2">
      <c r="B4" s="198" t="s">
        <v>368</v>
      </c>
      <c r="C4" s="199" t="s">
        <v>369</v>
      </c>
      <c r="D4" s="198" t="s">
        <v>806</v>
      </c>
      <c r="E4" s="198" t="s">
        <v>781</v>
      </c>
      <c r="F4" s="198" t="s">
        <v>782</v>
      </c>
    </row>
    <row r="5" spans="2:21" ht="43.5" customHeight="1" x14ac:dyDescent="0.2">
      <c r="B5" s="198"/>
      <c r="C5" s="199"/>
      <c r="D5" s="198"/>
      <c r="E5" s="198"/>
      <c r="F5" s="198"/>
    </row>
    <row r="6" spans="2:21" ht="15.75" x14ac:dyDescent="0.2">
      <c r="B6" s="144" t="s">
        <v>392</v>
      </c>
      <c r="C6" s="236"/>
      <c r="D6" s="224"/>
      <c r="E6" s="144">
        <v>40</v>
      </c>
      <c r="F6" s="151"/>
      <c r="M6" s="180"/>
      <c r="N6" s="181"/>
      <c r="O6" s="180"/>
      <c r="P6" s="181"/>
      <c r="Q6" s="182"/>
      <c r="R6" s="180"/>
      <c r="S6" s="183"/>
      <c r="T6" s="180"/>
      <c r="U6" s="184"/>
    </row>
    <row r="7" spans="2:21" ht="15" x14ac:dyDescent="0.2">
      <c r="B7" s="188"/>
      <c r="C7" s="120" t="s">
        <v>517</v>
      </c>
      <c r="D7" s="163"/>
      <c r="E7" s="121" t="s">
        <v>775</v>
      </c>
      <c r="F7" s="156" t="s">
        <v>787</v>
      </c>
      <c r="M7" s="180"/>
      <c r="N7" s="181"/>
      <c r="O7" s="180"/>
      <c r="P7" s="181"/>
      <c r="Q7" s="182"/>
      <c r="R7" s="180"/>
      <c r="S7" s="183"/>
      <c r="T7" s="180"/>
      <c r="U7" s="184"/>
    </row>
    <row r="8" spans="2:21" x14ac:dyDescent="0.2">
      <c r="B8" s="188"/>
      <c r="C8" s="242"/>
      <c r="D8" s="41" t="s">
        <v>194</v>
      </c>
      <c r="E8" s="167" t="s">
        <v>553</v>
      </c>
      <c r="F8" s="168">
        <v>924107</v>
      </c>
      <c r="M8" s="180"/>
      <c r="N8" s="181"/>
      <c r="O8" s="180"/>
      <c r="P8" s="181"/>
      <c r="Q8" s="182"/>
      <c r="R8" s="180"/>
      <c r="S8" s="183"/>
      <c r="T8" s="180"/>
      <c r="U8" s="184"/>
    </row>
    <row r="9" spans="2:21" ht="14.25" customHeight="1" x14ac:dyDescent="0.2">
      <c r="B9" s="188"/>
      <c r="C9" s="242"/>
      <c r="D9" s="165" t="s">
        <v>789</v>
      </c>
      <c r="E9" s="166"/>
      <c r="F9" s="165">
        <v>92410701</v>
      </c>
      <c r="M9" s="180"/>
      <c r="N9" s="181"/>
      <c r="O9" s="180"/>
      <c r="P9" s="181"/>
      <c r="Q9" s="182"/>
      <c r="R9" s="180"/>
      <c r="S9" s="183"/>
      <c r="T9" s="180"/>
      <c r="U9" s="184"/>
    </row>
    <row r="10" spans="2:21" ht="15.75" x14ac:dyDescent="0.25">
      <c r="B10" s="144" t="s">
        <v>559</v>
      </c>
      <c r="C10" s="223"/>
      <c r="D10" s="224"/>
      <c r="E10" s="169" t="s">
        <v>776</v>
      </c>
      <c r="F10" s="170"/>
      <c r="M10" s="180"/>
      <c r="N10" s="181"/>
      <c r="O10" s="180"/>
      <c r="P10" s="181"/>
      <c r="Q10" s="182"/>
      <c r="R10" s="180"/>
      <c r="S10" s="183"/>
      <c r="T10" s="180"/>
      <c r="U10" s="184"/>
    </row>
    <row r="11" spans="2:21" ht="15" x14ac:dyDescent="0.2">
      <c r="B11" s="189"/>
      <c r="C11" s="124" t="s">
        <v>578</v>
      </c>
      <c r="D11" s="164"/>
      <c r="E11" s="171" t="s">
        <v>778</v>
      </c>
      <c r="F11" s="156" t="s">
        <v>804</v>
      </c>
      <c r="M11" s="180"/>
      <c r="N11" s="181"/>
      <c r="O11" s="180"/>
      <c r="P11" s="181"/>
      <c r="Q11" s="182"/>
      <c r="R11" s="180"/>
      <c r="S11" s="183"/>
      <c r="T11" s="180"/>
      <c r="U11" s="184"/>
    </row>
    <row r="12" spans="2:21" ht="15.75" customHeight="1" x14ac:dyDescent="0.2">
      <c r="B12" s="189"/>
      <c r="C12" s="192"/>
      <c r="D12" s="74" t="s">
        <v>286</v>
      </c>
      <c r="E12" s="174" t="s">
        <v>579</v>
      </c>
      <c r="F12" s="168">
        <v>924301</v>
      </c>
      <c r="M12" s="180"/>
      <c r="N12" s="181"/>
      <c r="O12" s="180"/>
      <c r="P12" s="181"/>
      <c r="Q12" s="182"/>
      <c r="R12" s="180"/>
      <c r="S12" s="183"/>
      <c r="T12" s="180"/>
      <c r="U12" s="184"/>
    </row>
    <row r="13" spans="2:21" ht="15" customHeight="1" x14ac:dyDescent="0.2">
      <c r="B13" s="189"/>
      <c r="C13" s="192"/>
      <c r="D13" s="172" t="s">
        <v>790</v>
      </c>
      <c r="E13" s="13"/>
      <c r="F13" s="13"/>
      <c r="L13" s="180"/>
      <c r="M13" s="181"/>
      <c r="N13" s="180"/>
      <c r="O13" s="181"/>
      <c r="P13" s="182"/>
      <c r="Q13" s="180"/>
      <c r="R13" s="183"/>
      <c r="S13" s="180"/>
      <c r="T13" s="184"/>
      <c r="U13" s="184"/>
    </row>
    <row r="14" spans="2:21" x14ac:dyDescent="0.2">
      <c r="B14" s="189"/>
      <c r="C14" s="192"/>
      <c r="D14" s="74" t="s">
        <v>287</v>
      </c>
      <c r="E14" s="167" t="s">
        <v>589</v>
      </c>
      <c r="F14" s="168">
        <v>924302</v>
      </c>
      <c r="L14" s="180"/>
      <c r="M14" s="181"/>
      <c r="N14" s="180"/>
      <c r="O14" s="181"/>
      <c r="P14" s="182"/>
      <c r="Q14" s="180"/>
      <c r="R14" s="183"/>
      <c r="S14" s="180"/>
      <c r="T14" s="184"/>
      <c r="U14" s="184"/>
    </row>
    <row r="15" spans="2:21" ht="16.5" customHeight="1" x14ac:dyDescent="0.2">
      <c r="B15" s="189"/>
      <c r="C15" s="192"/>
      <c r="D15" s="165" t="s">
        <v>803</v>
      </c>
      <c r="E15" s="13"/>
      <c r="F15" s="165">
        <v>92430203</v>
      </c>
      <c r="L15" s="180"/>
      <c r="M15" s="181"/>
      <c r="N15" s="180"/>
      <c r="O15" s="181"/>
      <c r="P15" s="182"/>
      <c r="Q15" s="180"/>
      <c r="R15" s="183"/>
      <c r="S15" s="180"/>
      <c r="T15" s="184"/>
      <c r="U15" s="184"/>
    </row>
    <row r="16" spans="2:21" ht="16.5" customHeight="1" x14ac:dyDescent="0.2">
      <c r="B16" s="189"/>
      <c r="C16" s="192"/>
      <c r="D16" s="172" t="s">
        <v>807</v>
      </c>
      <c r="E16" s="237"/>
      <c r="F16" s="243"/>
      <c r="L16" s="180"/>
      <c r="M16" s="181"/>
      <c r="N16" s="180"/>
      <c r="O16" s="181"/>
      <c r="P16" s="182"/>
      <c r="Q16" s="180"/>
      <c r="R16" s="183"/>
      <c r="S16" s="180"/>
      <c r="T16" s="184"/>
      <c r="U16" s="184"/>
    </row>
    <row r="17" spans="2:21" ht="16.5" customHeight="1" x14ac:dyDescent="0.2">
      <c r="B17" s="189"/>
      <c r="C17" s="192"/>
      <c r="D17" s="172" t="s">
        <v>808</v>
      </c>
      <c r="E17" s="238"/>
      <c r="F17" s="244"/>
      <c r="L17" s="180"/>
      <c r="M17" s="181"/>
      <c r="N17" s="180"/>
      <c r="O17" s="181"/>
      <c r="P17" s="182"/>
      <c r="Q17" s="180"/>
      <c r="R17" s="183"/>
      <c r="S17" s="180"/>
      <c r="T17" s="184"/>
      <c r="U17" s="184"/>
    </row>
    <row r="18" spans="2:21" ht="16.5" customHeight="1" x14ac:dyDescent="0.2">
      <c r="B18" s="189"/>
      <c r="C18" s="192"/>
      <c r="D18" s="172" t="s">
        <v>809</v>
      </c>
      <c r="E18" s="238"/>
      <c r="F18" s="244"/>
      <c r="L18" s="180"/>
      <c r="M18" s="181"/>
      <c r="N18" s="180"/>
      <c r="O18" s="181"/>
      <c r="P18" s="182"/>
      <c r="Q18" s="180"/>
      <c r="R18" s="183"/>
      <c r="S18" s="180"/>
      <c r="T18" s="184"/>
      <c r="U18" s="184"/>
    </row>
    <row r="19" spans="2:21" ht="16.5" customHeight="1" x14ac:dyDescent="0.2">
      <c r="B19" s="189"/>
      <c r="C19" s="192"/>
      <c r="D19" s="172" t="s">
        <v>810</v>
      </c>
      <c r="E19" s="239"/>
      <c r="F19" s="245"/>
      <c r="L19" s="180"/>
      <c r="M19" s="181"/>
      <c r="N19" s="180"/>
      <c r="O19" s="181"/>
      <c r="P19" s="182"/>
      <c r="Q19" s="180"/>
      <c r="R19" s="183"/>
      <c r="S19" s="180"/>
      <c r="T19" s="184"/>
      <c r="U19" s="184"/>
    </row>
    <row r="20" spans="2:21" ht="16.5" customHeight="1" x14ac:dyDescent="0.2">
      <c r="B20" s="189"/>
      <c r="C20" s="192"/>
      <c r="D20" s="172" t="s">
        <v>811</v>
      </c>
      <c r="E20" s="237"/>
      <c r="F20" s="243"/>
      <c r="L20" s="180"/>
      <c r="M20" s="181"/>
      <c r="N20" s="180"/>
      <c r="O20" s="181"/>
      <c r="P20" s="182"/>
      <c r="Q20" s="180"/>
      <c r="R20" s="183"/>
      <c r="S20" s="180"/>
      <c r="T20" s="184"/>
      <c r="U20" s="184"/>
    </row>
    <row r="21" spans="2:21" ht="16.5" customHeight="1" x14ac:dyDescent="0.2">
      <c r="B21" s="189"/>
      <c r="C21" s="192"/>
      <c r="D21" s="172" t="s">
        <v>812</v>
      </c>
      <c r="E21" s="238"/>
      <c r="F21" s="244"/>
      <c r="L21" s="180"/>
      <c r="M21" s="181"/>
      <c r="N21" s="180"/>
      <c r="O21" s="181"/>
      <c r="P21" s="182"/>
      <c r="Q21" s="180"/>
      <c r="R21" s="183"/>
      <c r="S21" s="180"/>
      <c r="T21" s="184"/>
      <c r="U21" s="184"/>
    </row>
    <row r="22" spans="2:21" ht="16.5" customHeight="1" x14ac:dyDescent="0.2">
      <c r="B22" s="189"/>
      <c r="C22" s="192"/>
      <c r="D22" s="172" t="s">
        <v>813</v>
      </c>
      <c r="E22" s="238"/>
      <c r="F22" s="244"/>
      <c r="L22" s="180"/>
      <c r="M22" s="181"/>
      <c r="N22" s="180"/>
      <c r="O22" s="181"/>
      <c r="P22" s="182"/>
      <c r="Q22" s="180"/>
      <c r="R22" s="183"/>
      <c r="S22" s="180"/>
      <c r="T22" s="184"/>
      <c r="U22" s="184"/>
    </row>
    <row r="23" spans="2:21" ht="16.5" customHeight="1" x14ac:dyDescent="0.2">
      <c r="B23" s="189"/>
      <c r="C23" s="192"/>
      <c r="D23" s="172" t="s">
        <v>814</v>
      </c>
      <c r="E23" s="239"/>
      <c r="F23" s="245"/>
      <c r="L23" s="180"/>
      <c r="M23" s="181"/>
      <c r="N23" s="180"/>
      <c r="O23" s="181"/>
      <c r="P23" s="182"/>
      <c r="Q23" s="180"/>
      <c r="R23" s="183"/>
      <c r="S23" s="180"/>
      <c r="T23" s="184"/>
      <c r="U23" s="184"/>
    </row>
    <row r="24" spans="2:21" ht="21.75" customHeight="1" x14ac:dyDescent="0.2">
      <c r="B24" s="189"/>
      <c r="C24" s="192"/>
      <c r="D24" s="74" t="s">
        <v>289</v>
      </c>
      <c r="E24" s="179" t="s">
        <v>613</v>
      </c>
      <c r="F24" s="168">
        <v>924303</v>
      </c>
      <c r="M24" s="180"/>
      <c r="N24" s="181"/>
      <c r="O24" s="180"/>
      <c r="P24" s="181"/>
      <c r="Q24" s="182"/>
      <c r="R24" s="180"/>
      <c r="S24" s="183"/>
      <c r="T24" s="180"/>
      <c r="U24" s="184"/>
    </row>
    <row r="25" spans="2:21" x14ac:dyDescent="0.2">
      <c r="B25" s="189"/>
      <c r="C25" s="192"/>
      <c r="D25" s="172" t="s">
        <v>791</v>
      </c>
      <c r="E25" s="13"/>
      <c r="F25" s="237"/>
      <c r="M25" s="180"/>
      <c r="N25" s="181"/>
      <c r="O25" s="180"/>
      <c r="P25" s="181"/>
      <c r="Q25" s="182"/>
      <c r="R25" s="180"/>
      <c r="S25" s="183"/>
      <c r="T25" s="180"/>
      <c r="U25" s="184"/>
    </row>
    <row r="26" spans="2:21" x14ac:dyDescent="0.2">
      <c r="B26" s="189"/>
      <c r="C26" s="192"/>
      <c r="D26" s="172" t="s">
        <v>792</v>
      </c>
      <c r="E26" s="13"/>
      <c r="F26" s="238"/>
      <c r="M26" s="180"/>
      <c r="N26" s="181"/>
      <c r="O26" s="180"/>
      <c r="P26" s="181"/>
      <c r="Q26" s="182"/>
      <c r="R26" s="180"/>
      <c r="S26" s="183"/>
      <c r="T26" s="180"/>
      <c r="U26" s="184"/>
    </row>
    <row r="27" spans="2:21" x14ac:dyDescent="0.2">
      <c r="B27" s="189"/>
      <c r="C27" s="192"/>
      <c r="D27" s="172" t="s">
        <v>793</v>
      </c>
      <c r="E27" s="13"/>
      <c r="F27" s="238"/>
      <c r="M27" s="180"/>
      <c r="N27" s="181"/>
      <c r="O27" s="180"/>
      <c r="P27" s="181"/>
      <c r="Q27" s="182"/>
      <c r="R27" s="180"/>
      <c r="S27" s="183"/>
      <c r="T27" s="180"/>
      <c r="U27" s="184"/>
    </row>
    <row r="28" spans="2:21" x14ac:dyDescent="0.2">
      <c r="B28" s="189"/>
      <c r="C28" s="192"/>
      <c r="D28" s="172" t="s">
        <v>794</v>
      </c>
      <c r="E28" s="13"/>
      <c r="F28" s="238"/>
      <c r="M28" s="180"/>
      <c r="N28" s="181"/>
      <c r="O28" s="180"/>
      <c r="P28" s="181"/>
      <c r="Q28" s="182"/>
      <c r="R28" s="180"/>
      <c r="S28" s="183"/>
      <c r="T28" s="180"/>
      <c r="U28" s="184"/>
    </row>
    <row r="29" spans="2:21" x14ac:dyDescent="0.2">
      <c r="B29" s="189"/>
      <c r="C29" s="192"/>
      <c r="D29" s="172" t="s">
        <v>795</v>
      </c>
      <c r="E29" s="13"/>
      <c r="F29" s="238"/>
      <c r="M29" s="180"/>
      <c r="N29" s="181"/>
      <c r="O29" s="180"/>
      <c r="P29" s="181"/>
      <c r="Q29" s="182"/>
      <c r="R29" s="180"/>
      <c r="S29" s="183"/>
      <c r="T29" s="180"/>
      <c r="U29" s="184"/>
    </row>
    <row r="30" spans="2:21" x14ac:dyDescent="0.2">
      <c r="B30" s="189"/>
      <c r="C30" s="192"/>
      <c r="D30" s="172" t="s">
        <v>796</v>
      </c>
      <c r="E30" s="13"/>
      <c r="F30" s="239"/>
      <c r="M30" s="180"/>
      <c r="N30" s="181"/>
      <c r="O30" s="180"/>
      <c r="P30" s="181"/>
      <c r="Q30" s="182"/>
      <c r="R30" s="180"/>
      <c r="S30" s="183"/>
      <c r="T30" s="180"/>
      <c r="U30" s="184"/>
    </row>
    <row r="31" spans="2:21" ht="25.5" customHeight="1" x14ac:dyDescent="0.2">
      <c r="B31" s="189"/>
      <c r="C31" s="192"/>
      <c r="D31" s="74" t="s">
        <v>291</v>
      </c>
      <c r="E31" s="179" t="s">
        <v>636</v>
      </c>
      <c r="F31" s="168">
        <v>924304</v>
      </c>
      <c r="M31" s="180"/>
      <c r="N31" s="181"/>
      <c r="O31" s="180"/>
      <c r="P31" s="181"/>
      <c r="Q31" s="182"/>
      <c r="R31" s="180"/>
      <c r="S31" s="183"/>
      <c r="T31" s="180"/>
      <c r="U31" s="184"/>
    </row>
    <row r="32" spans="2:21" x14ac:dyDescent="0.2">
      <c r="B32" s="189"/>
      <c r="C32" s="192"/>
      <c r="D32" s="172" t="s">
        <v>797</v>
      </c>
      <c r="E32" s="13"/>
      <c r="F32" s="237"/>
      <c r="M32" s="180"/>
      <c r="N32" s="181"/>
      <c r="O32" s="180"/>
      <c r="P32" s="181"/>
      <c r="Q32" s="182"/>
      <c r="R32" s="180"/>
      <c r="S32" s="183"/>
      <c r="T32" s="180"/>
      <c r="U32" s="184"/>
    </row>
    <row r="33" spans="2:21" x14ac:dyDescent="0.2">
      <c r="B33" s="189"/>
      <c r="C33" s="192"/>
      <c r="D33" s="172" t="s">
        <v>798</v>
      </c>
      <c r="E33" s="13"/>
      <c r="F33" s="238"/>
      <c r="M33" s="180"/>
      <c r="N33" s="181"/>
      <c r="O33" s="180"/>
      <c r="P33" s="181"/>
      <c r="Q33" s="182"/>
      <c r="R33" s="180"/>
      <c r="S33" s="183"/>
      <c r="T33" s="180"/>
      <c r="U33" s="184"/>
    </row>
    <row r="34" spans="2:21" x14ac:dyDescent="0.2">
      <c r="B34" s="189"/>
      <c r="C34" s="192"/>
      <c r="D34" s="172" t="s">
        <v>799</v>
      </c>
      <c r="E34" s="13"/>
      <c r="F34" s="238"/>
      <c r="M34" s="180"/>
      <c r="N34" s="181"/>
      <c r="O34" s="180"/>
      <c r="P34" s="181"/>
      <c r="Q34" s="182"/>
      <c r="R34" s="180"/>
      <c r="S34" s="183"/>
      <c r="T34" s="180"/>
      <c r="U34" s="184"/>
    </row>
    <row r="35" spans="2:21" x14ac:dyDescent="0.2">
      <c r="B35" s="189"/>
      <c r="C35" s="192"/>
      <c r="D35" s="172" t="s">
        <v>800</v>
      </c>
      <c r="E35" s="13"/>
      <c r="F35" s="239"/>
      <c r="M35" s="180"/>
      <c r="N35" s="181"/>
      <c r="O35" s="180"/>
      <c r="P35" s="181"/>
      <c r="Q35" s="182"/>
      <c r="R35" s="180"/>
      <c r="S35" s="183"/>
      <c r="T35" s="180"/>
      <c r="U35" s="184"/>
    </row>
    <row r="36" spans="2:21" ht="49.5" customHeight="1" x14ac:dyDescent="0.2">
      <c r="B36" s="189"/>
      <c r="C36" s="119" t="s">
        <v>648</v>
      </c>
      <c r="D36" s="163"/>
      <c r="E36" s="121" t="s">
        <v>779</v>
      </c>
      <c r="F36" s="155" t="s">
        <v>788</v>
      </c>
      <c r="M36" s="180"/>
      <c r="N36" s="181"/>
      <c r="O36" s="180"/>
      <c r="P36" s="181"/>
      <c r="Q36" s="182"/>
      <c r="R36" s="180"/>
      <c r="S36" s="183"/>
      <c r="T36" s="180"/>
      <c r="U36" s="184"/>
    </row>
    <row r="37" spans="2:21" ht="25.5" x14ac:dyDescent="0.2">
      <c r="B37" s="189"/>
      <c r="C37" s="192"/>
      <c r="D37" s="14" t="s">
        <v>344</v>
      </c>
      <c r="E37" s="179" t="s">
        <v>650</v>
      </c>
      <c r="F37" s="168">
        <v>924402</v>
      </c>
    </row>
    <row r="38" spans="2:21" x14ac:dyDescent="0.2">
      <c r="B38" s="189"/>
      <c r="C38" s="192"/>
      <c r="D38" s="165" t="s">
        <v>801</v>
      </c>
      <c r="E38" s="13"/>
      <c r="F38" s="13"/>
    </row>
    <row r="39" spans="2:21" ht="25.5" customHeight="1" x14ac:dyDescent="0.2">
      <c r="B39" s="189"/>
      <c r="C39" s="119" t="s">
        <v>728</v>
      </c>
      <c r="D39" s="163"/>
      <c r="E39" s="138">
        <v>4206</v>
      </c>
      <c r="F39" s="162">
        <v>9247</v>
      </c>
    </row>
    <row r="40" spans="2:21" ht="15.75" customHeight="1" x14ac:dyDescent="0.2">
      <c r="B40" s="189"/>
      <c r="C40" s="237"/>
      <c r="D40" s="41" t="s">
        <v>277</v>
      </c>
      <c r="E40" s="174" t="s">
        <v>758</v>
      </c>
      <c r="F40" s="168">
        <v>924703</v>
      </c>
    </row>
    <row r="41" spans="2:21" ht="15" customHeight="1" x14ac:dyDescent="0.2">
      <c r="B41" s="189"/>
      <c r="C41" s="239"/>
      <c r="D41" s="13" t="s">
        <v>802</v>
      </c>
      <c r="E41" s="13"/>
      <c r="F41" s="13"/>
    </row>
  </sheetData>
  <mergeCells count="21">
    <mergeCell ref="B2:F2"/>
    <mergeCell ref="B3:F3"/>
    <mergeCell ref="B4:B5"/>
    <mergeCell ref="C4:C5"/>
    <mergeCell ref="D4:D5"/>
    <mergeCell ref="E4:E5"/>
    <mergeCell ref="F4:F5"/>
    <mergeCell ref="F25:F30"/>
    <mergeCell ref="F32:F35"/>
    <mergeCell ref="C40:C41"/>
    <mergeCell ref="B7:B9"/>
    <mergeCell ref="C10:D10"/>
    <mergeCell ref="E16:E19"/>
    <mergeCell ref="E20:E23"/>
    <mergeCell ref="F16:F19"/>
    <mergeCell ref="F20:F23"/>
    <mergeCell ref="C6:D6"/>
    <mergeCell ref="C8:C9"/>
    <mergeCell ref="C37:C38"/>
    <mergeCell ref="C12:C35"/>
    <mergeCell ref="B1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1</vt:lpstr>
      <vt:lpstr>εξαιρούμενες περιοχές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ΕΥΗ</cp:lastModifiedBy>
  <cp:lastPrinted>2017-04-25T10:43:56Z</cp:lastPrinted>
  <dcterms:created xsi:type="dcterms:W3CDTF">1997-01-24T12:53:32Z</dcterms:created>
  <dcterms:modified xsi:type="dcterms:W3CDTF">2017-06-22T07:27:12Z</dcterms:modified>
</cp:coreProperties>
</file>